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5600" windowHeight="7500" activeTab="1"/>
  </bookViews>
  <sheets>
    <sheet name="CAPA" sheetId="9" r:id="rId1"/>
    <sheet name="RH" sheetId="6" r:id="rId2"/>
    <sheet name="OUTRAS CATEGORIAS" sheetId="5" r:id="rId3"/>
    <sheet name="TOTAL" sheetId="11" r:id="rId4"/>
  </sheets>
  <definedNames>
    <definedName name="_xlnm.Print_Area" localSheetId="2">'OUTRAS CATEGORIAS'!$A$1:$D$57</definedName>
    <definedName name="_xlnm.Print_Area" localSheetId="1">RH!$A$1:$Q$33</definedName>
    <definedName name="_xlnm.Print_Area" localSheetId="3">TOTAL!$A$1:$D$12</definedName>
  </definedNames>
  <calcPr calcId="144525"/>
</workbook>
</file>

<file path=xl/calcChain.xml><?xml version="1.0" encoding="utf-8"?>
<calcChain xmlns="http://schemas.openxmlformats.org/spreadsheetml/2006/main">
  <c r="N26" i="6" l="1"/>
  <c r="C6" i="11"/>
  <c r="F11" i="6"/>
  <c r="F7" i="6"/>
  <c r="F12" i="6"/>
  <c r="I12" i="6" l="1"/>
  <c r="I11" i="6"/>
  <c r="F10" i="6" l="1"/>
  <c r="F13" i="6"/>
  <c r="F14" i="6" l="1"/>
  <c r="D26" i="5" l="1"/>
  <c r="D27" i="5"/>
  <c r="D28" i="5"/>
  <c r="D54" i="5"/>
  <c r="D55" i="5"/>
  <c r="D19" i="5"/>
  <c r="D20" i="5"/>
  <c r="D44" i="5"/>
  <c r="D45" i="5"/>
  <c r="D46" i="5"/>
  <c r="D47" i="5"/>
  <c r="D48" i="5"/>
  <c r="D37" i="5"/>
  <c r="D11" i="5"/>
  <c r="D10" i="5"/>
  <c r="D25" i="5"/>
  <c r="D19" i="6"/>
  <c r="F19" i="6" s="1"/>
  <c r="C29" i="5"/>
  <c r="B13" i="11" s="1"/>
  <c r="D53" i="5"/>
  <c r="D17" i="5"/>
  <c r="D18" i="5"/>
  <c r="C49" i="5"/>
  <c r="B10" i="11" s="1"/>
  <c r="D43" i="5"/>
  <c r="C21" i="5"/>
  <c r="B11" i="11" s="1"/>
  <c r="D34" i="5"/>
  <c r="D35" i="5"/>
  <c r="D36" i="5"/>
  <c r="D9" i="5"/>
  <c r="D12" i="5"/>
  <c r="D25" i="6"/>
  <c r="F25" i="6" s="1"/>
  <c r="D22" i="6"/>
  <c r="F22" i="6" s="1"/>
  <c r="F21" i="6"/>
  <c r="D20" i="6"/>
  <c r="F20" i="6" s="1"/>
  <c r="D33" i="5"/>
  <c r="D42" i="5"/>
  <c r="C38" i="5"/>
  <c r="B9" i="11" s="1"/>
  <c r="C56" i="5"/>
  <c r="B12" i="11" s="1"/>
  <c r="D8" i="5"/>
  <c r="F26" i="6" l="1"/>
  <c r="D56" i="5"/>
  <c r="D12" i="11" s="1"/>
  <c r="D49" i="5"/>
  <c r="D10" i="11" s="1"/>
  <c r="D21" i="5"/>
  <c r="D11" i="11" s="1"/>
  <c r="D29" i="5"/>
  <c r="D13" i="11" s="1"/>
  <c r="D38" i="5"/>
  <c r="D9" i="11" s="1"/>
  <c r="D13" i="5"/>
  <c r="D26" i="6"/>
  <c r="C13" i="5"/>
  <c r="B14" i="11" s="1"/>
  <c r="D14" i="11" l="1"/>
  <c r="I10" i="6"/>
  <c r="I19" i="6" l="1"/>
  <c r="I7" i="6"/>
  <c r="I13" i="6"/>
  <c r="G26" i="6"/>
  <c r="H26" i="6"/>
  <c r="I26" i="6" l="1"/>
  <c r="I14" i="6" l="1"/>
  <c r="P26" i="6"/>
  <c r="C5" i="11" l="1"/>
</calcChain>
</file>

<file path=xl/sharedStrings.xml><?xml version="1.0" encoding="utf-8"?>
<sst xmlns="http://schemas.openxmlformats.org/spreadsheetml/2006/main" count="172" uniqueCount="97">
  <si>
    <t>TOTAL</t>
  </si>
  <si>
    <t xml:space="preserve"> </t>
  </si>
  <si>
    <t>DESCRIÇÃO</t>
  </si>
  <si>
    <t>SALÁRIO BRUTO</t>
  </si>
  <si>
    <t>FÉRIAS</t>
  </si>
  <si>
    <t>13º SALÁRIO</t>
  </si>
  <si>
    <t>CUSTO MENSAL</t>
  </si>
  <si>
    <t>FUNÇÃO</t>
  </si>
  <si>
    <t>RATEIO MENSAL</t>
  </si>
  <si>
    <t>ENCARGOS PATRONAIS</t>
  </si>
  <si>
    <t>MEMÓRIA DE CÁLCULO I - RECURSOS HUMANOS</t>
  </si>
  <si>
    <t>Média Mensal</t>
  </si>
  <si>
    <t>Total Anual</t>
  </si>
  <si>
    <t>VALORES</t>
  </si>
  <si>
    <t>Gêneros Alimentícios</t>
  </si>
  <si>
    <t>Outros Materiais de Consumo</t>
  </si>
  <si>
    <t>Materiais de Higiene e Limpeza</t>
  </si>
  <si>
    <t>Utilidades Públicas</t>
  </si>
  <si>
    <t>Gás</t>
  </si>
  <si>
    <t>Outros Serviços de Terceiros</t>
  </si>
  <si>
    <t>FGTS TOTAL (8%)</t>
  </si>
  <si>
    <t>PIS TOTAL (1%)</t>
  </si>
  <si>
    <t>BENEFÍCIOS</t>
  </si>
  <si>
    <t>INSS TOTAL (20%)</t>
  </si>
  <si>
    <t>QTDE</t>
  </si>
  <si>
    <t>SALÁRIO TOTAL</t>
  </si>
  <si>
    <t>AUXÍLIO TRANSPORTE (MÉDIA DE R$ 100,00)</t>
  </si>
  <si>
    <t>SALÁRIO + DISSÍDIO (5%)</t>
  </si>
  <si>
    <t>MEMÓRIA DE CÁLCULO II - OUTRAS CATEGORIAS</t>
  </si>
  <si>
    <t>Materiais de Escritório</t>
  </si>
  <si>
    <t>Honorários Contábeis</t>
  </si>
  <si>
    <t>Serviços de Manutenção Predial</t>
  </si>
  <si>
    <t>Locações</t>
  </si>
  <si>
    <t>Locação de Equipamentos de Informática</t>
  </si>
  <si>
    <t>OBS:</t>
  </si>
  <si>
    <t>Serviços de manutenção de máquinas e equipamentos</t>
  </si>
  <si>
    <t>CARGA HORÁRIA</t>
  </si>
  <si>
    <t>TIMBRE</t>
  </si>
  <si>
    <t>IDENTIFICAÇÃO DA ORGANIZAÇÃO</t>
  </si>
  <si>
    <t xml:space="preserve">Razão Social </t>
  </si>
  <si>
    <t>Sigla</t>
  </si>
  <si>
    <t>NOME DA OFERTA SOCIOASSISTENCIAL</t>
  </si>
  <si>
    <t>PROTOCOLO DE RECEBIMENTO</t>
  </si>
  <si>
    <t>Data</t>
  </si>
  <si>
    <t xml:space="preserve">Nome </t>
  </si>
  <si>
    <t>Assinatura</t>
  </si>
  <si>
    <t>1. Para o cálculo do salário bruto de cada cargo, deve ser considerado o piso salarial de cada categoria, podendo utilizar como base o piso salarial da prefeitura ou da categoria sindical pela CLT.</t>
  </si>
  <si>
    <t>2. Para o cálculo dos encargos e benefícios, devem ser consideradas as convenções sindicais de cada categoria.</t>
  </si>
  <si>
    <t>NATUREZA DA DESPESA</t>
  </si>
  <si>
    <t>ESPECIFICAÇÃO</t>
  </si>
  <si>
    <t>RECURSOS HUMANOS</t>
  </si>
  <si>
    <t>OUTRAS CATEGORIAS</t>
  </si>
  <si>
    <t>Total</t>
  </si>
  <si>
    <t>TOTAL (RH + OUTRAS CATEGORIAS)</t>
  </si>
  <si>
    <t>MEMÓRIA DE CÁLCULO III - TOTAL</t>
  </si>
  <si>
    <t>MÉDIA MENSAL</t>
  </si>
  <si>
    <t>Média Mensal 1º Semestre</t>
  </si>
  <si>
    <t>Média Mensal 2º Semestre</t>
  </si>
  <si>
    <t>ASSINATURA DO(A) COORDENADOR(A)</t>
  </si>
  <si>
    <t>ASSINATURA DO(A) PRESIDENTE(A) DA ORGANIZAÇÃO</t>
  </si>
  <si>
    <t>ASSINATURAS DOS(AS) RESPONSÁVEIS PELA MEMÓRIA DE CÁLCULO</t>
  </si>
  <si>
    <t>ASSINATURA DO(A) RESPONSÁVEL PELA ELABORAÇÃO</t>
  </si>
  <si>
    <t>SALÁRIO LÍQUIDO</t>
  </si>
  <si>
    <t>CESTA BÁSICA (R$ 90,00)</t>
  </si>
  <si>
    <t>3. Na memória de Cálculo, as células estão com fórmulas e os valores constantes são somente a título de exemplo, sendo necessário adequar os campos e as fórmulas de acordo com o que a OSC irá custear com o recurso da parceria.</t>
  </si>
  <si>
    <t xml:space="preserve">4. Benefícios podem ser incluídos desde que em consonância com a convenção coletiva e demais dispositivos legais. </t>
  </si>
  <si>
    <t xml:space="preserve">6. Os valores finais das planilhas devem ser idênticos aos recursos cofinanciados, conforme disposto no Termo de Referência, podendo a OSC distribuir as despesas da forma que melhor atender </t>
  </si>
  <si>
    <t xml:space="preserve">5. Deverá ser feita uma planilha para cada fonte de recurso, conforme cronograma de desembolso, tendo em vista as movimentações em contas separadas (municipal, federal e/ou estadual) </t>
  </si>
  <si>
    <t xml:space="preserve">MEMÓRIA DE CÁLCULO - PLANO DE TRABALHO </t>
  </si>
  <si>
    <r>
      <t>PERÍODO:</t>
    </r>
    <r>
      <rPr>
        <i/>
        <sz val="10"/>
        <color rgb="FFFF0000"/>
        <rFont val="Cambria"/>
        <family val="1"/>
        <scheme val="major"/>
      </rPr>
      <t xml:space="preserve"> (discriminar em meses posterior ao dissídio da categoria)</t>
    </r>
  </si>
  <si>
    <t xml:space="preserve">TOTAL </t>
  </si>
  <si>
    <t>CUSTO TOTAL</t>
  </si>
  <si>
    <t>CUSTO ...... MESES</t>
  </si>
  <si>
    <t>Manuteção</t>
  </si>
  <si>
    <t>Combustível e Lubrificantes.</t>
  </si>
  <si>
    <t>Telefone</t>
  </si>
  <si>
    <t>IRRF</t>
  </si>
  <si>
    <t>Coordenação</t>
  </si>
  <si>
    <t>Psicóloga</t>
  </si>
  <si>
    <t>Assistente Social</t>
  </si>
  <si>
    <t>Educador I</t>
  </si>
  <si>
    <t>Educador II</t>
  </si>
  <si>
    <t>Cozinheira</t>
  </si>
  <si>
    <t>Faxineiro</t>
  </si>
  <si>
    <t>SEGURO DE VIDA</t>
  </si>
  <si>
    <t>Mercado / Açougue / padaria, entre outros.</t>
  </si>
  <si>
    <t>Brinquedos Inflaveis</t>
  </si>
  <si>
    <t>Manutenção Predial (Conservação do imóvel, eletrica, hidraulica e predial</t>
  </si>
  <si>
    <t>Transporte</t>
  </si>
  <si>
    <t>Segurança e Alarme</t>
  </si>
  <si>
    <t>Manutenção</t>
  </si>
  <si>
    <t>SESPA SERVIÇO SOCIAL PRESBITERIANO DE AMERICANA</t>
  </si>
  <si>
    <t xml:space="preserve">SESPA </t>
  </si>
  <si>
    <t>SERVIÇO DE CONVIVÊNCIA E FORTALECIMENTO DE VÍNCULOS</t>
  </si>
  <si>
    <r>
      <t>PERÍODO:</t>
    </r>
    <r>
      <rPr>
        <i/>
        <sz val="10"/>
        <color rgb="FFFF0000"/>
        <rFont val="Cambria"/>
        <family val="1"/>
        <scheme val="major"/>
      </rPr>
      <t xml:space="preserve"> </t>
    </r>
  </si>
  <si>
    <t>ELOISA BELEZINE</t>
  </si>
  <si>
    <t>JOSÉ EDUARDO CALLADO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</si>
</sst>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9"/>
      <color rgb="FFFF0000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color indexed="9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b/>
      <sz val="12"/>
      <color theme="0"/>
      <name val="Cambria"/>
      <family val="1"/>
      <scheme val="major"/>
    </font>
    <font>
      <sz val="10"/>
      <color rgb="FFFF0000"/>
      <name val="Cambria"/>
      <family val="1"/>
      <scheme val="major"/>
    </font>
    <font>
      <i/>
      <sz val="10"/>
      <color rgb="FFFF0000"/>
      <name val="Cambria"/>
      <family val="1"/>
      <scheme val="major"/>
    </font>
    <font>
      <b/>
      <sz val="10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 applyFill="1" applyBorder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44" fontId="7" fillId="0" borderId="0" xfId="0" applyNumberFormat="1" applyFont="1"/>
    <xf numFmtId="0" fontId="4" fillId="0" borderId="0" xfId="0" applyFont="1"/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/>
    </xf>
    <xf numFmtId="44" fontId="6" fillId="7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4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4" fontId="11" fillId="3" borderId="6" xfId="0" applyNumberFormat="1" applyFont="1" applyFill="1" applyBorder="1" applyAlignment="1">
      <alignment horizontal="center" vertical="center" wrapText="1"/>
    </xf>
    <xf numFmtId="44" fontId="11" fillId="3" borderId="1" xfId="0" applyNumberFormat="1" applyFont="1" applyFill="1" applyBorder="1" applyAlignment="1">
      <alignment horizontal="center" vertical="center" wrapText="1"/>
    </xf>
    <xf numFmtId="44" fontId="4" fillId="4" borderId="2" xfId="0" applyNumberFormat="1" applyFont="1" applyFill="1" applyBorder="1" applyAlignment="1">
      <alignment horizontal="center" vertical="center"/>
    </xf>
    <xf numFmtId="44" fontId="8" fillId="4" borderId="1" xfId="2" applyFont="1" applyFill="1" applyBorder="1" applyAlignment="1">
      <alignment horizontal="right" vertical="center"/>
    </xf>
    <xf numFmtId="44" fontId="8" fillId="4" borderId="1" xfId="2" applyNumberFormat="1" applyFont="1" applyFill="1" applyBorder="1" applyAlignment="1">
      <alignment horizontal="right" vertical="center"/>
    </xf>
    <xf numFmtId="44" fontId="8" fillId="4" borderId="1" xfId="0" applyNumberFormat="1" applyFont="1" applyFill="1" applyBorder="1" applyAlignment="1">
      <alignment horizontal="right" vertical="center"/>
    </xf>
    <xf numFmtId="44" fontId="6" fillId="4" borderId="1" xfId="0" applyNumberFormat="1" applyFont="1" applyFill="1" applyBorder="1" applyAlignment="1">
      <alignment horizontal="right" vertical="center"/>
    </xf>
    <xf numFmtId="44" fontId="8" fillId="0" borderId="1" xfId="2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4" fontId="11" fillId="7" borderId="1" xfId="0" applyNumberFormat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horizontal="right" vertical="center"/>
    </xf>
    <xf numFmtId="0" fontId="12" fillId="3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12" fillId="3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44" fontId="4" fillId="4" borderId="1" xfId="0" applyNumberFormat="1" applyFont="1" applyFill="1" applyBorder="1" applyAlignment="1">
      <alignment horizontal="right" vertical="center"/>
    </xf>
    <xf numFmtId="44" fontId="12" fillId="2" borderId="1" xfId="1" applyNumberFormat="1" applyFont="1" applyFill="1" applyBorder="1" applyAlignment="1">
      <alignment horizontal="right" vertical="center" wrapText="1"/>
    </xf>
    <xf numFmtId="44" fontId="4" fillId="4" borderId="1" xfId="0" applyNumberFormat="1" applyFont="1" applyFill="1" applyBorder="1" applyAlignment="1">
      <alignment vertical="center"/>
    </xf>
    <xf numFmtId="44" fontId="12" fillId="2" borderId="1" xfId="1" applyNumberFormat="1" applyFont="1" applyFill="1" applyBorder="1" applyAlignment="1">
      <alignment vertical="center" wrapText="1"/>
    </xf>
    <xf numFmtId="44" fontId="12" fillId="2" borderId="1" xfId="1" applyNumberFormat="1" applyFont="1" applyFill="1" applyBorder="1" applyAlignment="1">
      <alignment horizontal="center" vertical="center" wrapText="1"/>
    </xf>
    <xf numFmtId="44" fontId="12" fillId="0" borderId="0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44" fontId="4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 wrapText="1"/>
    </xf>
    <xf numFmtId="44" fontId="13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4" fontId="4" fillId="0" borderId="0" xfId="0" applyNumberFormat="1" applyFont="1" applyFill="1" applyBorder="1" applyAlignment="1">
      <alignment horizontal="center" vertical="center"/>
    </xf>
    <xf numFmtId="44" fontId="4" fillId="0" borderId="0" xfId="0" applyNumberFormat="1" applyFont="1" applyFill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44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44" fontId="9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7" borderId="1" xfId="0" applyNumberFormat="1" applyFont="1" applyFill="1" applyBorder="1" applyAlignment="1">
      <alignment horizontal="right" vertical="center"/>
    </xf>
    <xf numFmtId="44" fontId="10" fillId="4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4" fontId="6" fillId="7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44" fontId="6" fillId="7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18" fillId="5" borderId="3" xfId="1" applyFont="1" applyFill="1" applyBorder="1" applyAlignment="1">
      <alignment horizontal="center" vertical="center" wrapText="1"/>
    </xf>
    <xf numFmtId="0" fontId="18" fillId="5" borderId="7" xfId="1" applyFont="1" applyFill="1" applyBorder="1" applyAlignment="1">
      <alignment horizontal="center" vertical="center" wrapText="1"/>
    </xf>
    <xf numFmtId="0" fontId="18" fillId="5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44" fontId="11" fillId="3" borderId="1" xfId="0" applyNumberFormat="1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11" fillId="7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2" fillId="3" borderId="1" xfId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right" vertic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95250</xdr:rowOff>
    </xdr:from>
    <xdr:to>
      <xdr:col>15</xdr:col>
      <xdr:colOff>28574</xdr:colOff>
      <xdr:row>0</xdr:row>
      <xdr:rowOff>695325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5250"/>
          <a:ext cx="11544299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294410</xdr:colOff>
      <xdr:row>0</xdr:row>
      <xdr:rowOff>43295</xdr:rowOff>
    </xdr:from>
    <xdr:to>
      <xdr:col>3</xdr:col>
      <xdr:colOff>1117023</xdr:colOff>
      <xdr:row>1</xdr:row>
      <xdr:rowOff>85724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10" y="43295"/>
          <a:ext cx="6866658" cy="587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95250</xdr:rowOff>
    </xdr:from>
    <xdr:to>
      <xdr:col>3</xdr:col>
      <xdr:colOff>1657350</xdr:colOff>
      <xdr:row>1</xdr:row>
      <xdr:rowOff>47625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62484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26</xdr:row>
          <xdr:rowOff>19050</xdr:rowOff>
        </xdr:from>
        <xdr:to>
          <xdr:col>3</xdr:col>
          <xdr:colOff>676275</xdr:colOff>
          <xdr:row>26</xdr:row>
          <xdr:rowOff>609600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23</xdr:row>
          <xdr:rowOff>28575</xdr:rowOff>
        </xdr:from>
        <xdr:to>
          <xdr:col>3</xdr:col>
          <xdr:colOff>1209675</xdr:colOff>
          <xdr:row>23</xdr:row>
          <xdr:rowOff>619125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20</xdr:row>
          <xdr:rowOff>28575</xdr:rowOff>
        </xdr:from>
        <xdr:to>
          <xdr:col>3</xdr:col>
          <xdr:colOff>1209675</xdr:colOff>
          <xdr:row>20</xdr:row>
          <xdr:rowOff>638175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21"/>
  <sheetViews>
    <sheetView workbookViewId="0">
      <selection activeCell="J18" sqref="J18"/>
    </sheetView>
  </sheetViews>
  <sheetFormatPr defaultRowHeight="12.75" x14ac:dyDescent="0.25"/>
  <cols>
    <col min="1" max="1" width="13.5703125" style="14" customWidth="1"/>
    <col min="2" max="2" width="10.85546875" style="14" customWidth="1"/>
    <col min="3" max="3" width="30.42578125" style="14" customWidth="1"/>
    <col min="4" max="4" width="11.140625" style="14" customWidth="1"/>
    <col min="5" max="248" width="9.140625" style="14"/>
    <col min="249" max="249" width="13.5703125" style="14" customWidth="1"/>
    <col min="250" max="256" width="9.140625" style="14"/>
    <col min="257" max="257" width="11.140625" style="14" customWidth="1"/>
    <col min="258" max="260" width="9.140625" style="14"/>
    <col min="261" max="261" width="5.140625" style="14" customWidth="1"/>
    <col min="262" max="504" width="9.140625" style="14"/>
    <col min="505" max="505" width="13.5703125" style="14" customWidth="1"/>
    <col min="506" max="512" width="9.140625" style="14"/>
    <col min="513" max="513" width="11.140625" style="14" customWidth="1"/>
    <col min="514" max="516" width="9.140625" style="14"/>
    <col min="517" max="517" width="5.140625" style="14" customWidth="1"/>
    <col min="518" max="760" width="9.140625" style="14"/>
    <col min="761" max="761" width="13.5703125" style="14" customWidth="1"/>
    <col min="762" max="768" width="9.140625" style="14"/>
    <col min="769" max="769" width="11.140625" style="14" customWidth="1"/>
    <col min="770" max="772" width="9.140625" style="14"/>
    <col min="773" max="773" width="5.140625" style="14" customWidth="1"/>
    <col min="774" max="1016" width="9.140625" style="14"/>
    <col min="1017" max="1017" width="13.5703125" style="14" customWidth="1"/>
    <col min="1018" max="1024" width="9.140625" style="14"/>
    <col min="1025" max="1025" width="11.140625" style="14" customWidth="1"/>
    <col min="1026" max="1028" width="9.140625" style="14"/>
    <col min="1029" max="1029" width="5.140625" style="14" customWidth="1"/>
    <col min="1030" max="1272" width="9.140625" style="14"/>
    <col min="1273" max="1273" width="13.5703125" style="14" customWidth="1"/>
    <col min="1274" max="1280" width="9.140625" style="14"/>
    <col min="1281" max="1281" width="11.140625" style="14" customWidth="1"/>
    <col min="1282" max="1284" width="9.140625" style="14"/>
    <col min="1285" max="1285" width="5.140625" style="14" customWidth="1"/>
    <col min="1286" max="1528" width="9.140625" style="14"/>
    <col min="1529" max="1529" width="13.5703125" style="14" customWidth="1"/>
    <col min="1530" max="1536" width="9.140625" style="14"/>
    <col min="1537" max="1537" width="11.140625" style="14" customWidth="1"/>
    <col min="1538" max="1540" width="9.140625" style="14"/>
    <col min="1541" max="1541" width="5.140625" style="14" customWidth="1"/>
    <col min="1542" max="1784" width="9.140625" style="14"/>
    <col min="1785" max="1785" width="13.5703125" style="14" customWidth="1"/>
    <col min="1786" max="1792" width="9.140625" style="14"/>
    <col min="1793" max="1793" width="11.140625" style="14" customWidth="1"/>
    <col min="1794" max="1796" width="9.140625" style="14"/>
    <col min="1797" max="1797" width="5.140625" style="14" customWidth="1"/>
    <col min="1798" max="2040" width="9.140625" style="14"/>
    <col min="2041" max="2041" width="13.5703125" style="14" customWidth="1"/>
    <col min="2042" max="2048" width="9.140625" style="14"/>
    <col min="2049" max="2049" width="11.140625" style="14" customWidth="1"/>
    <col min="2050" max="2052" width="9.140625" style="14"/>
    <col min="2053" max="2053" width="5.140625" style="14" customWidth="1"/>
    <col min="2054" max="2296" width="9.140625" style="14"/>
    <col min="2297" max="2297" width="13.5703125" style="14" customWidth="1"/>
    <col min="2298" max="2304" width="9.140625" style="14"/>
    <col min="2305" max="2305" width="11.140625" style="14" customWidth="1"/>
    <col min="2306" max="2308" width="9.140625" style="14"/>
    <col min="2309" max="2309" width="5.140625" style="14" customWidth="1"/>
    <col min="2310" max="2552" width="9.140625" style="14"/>
    <col min="2553" max="2553" width="13.5703125" style="14" customWidth="1"/>
    <col min="2554" max="2560" width="9.140625" style="14"/>
    <col min="2561" max="2561" width="11.140625" style="14" customWidth="1"/>
    <col min="2562" max="2564" width="9.140625" style="14"/>
    <col min="2565" max="2565" width="5.140625" style="14" customWidth="1"/>
    <col min="2566" max="2808" width="9.140625" style="14"/>
    <col min="2809" max="2809" width="13.5703125" style="14" customWidth="1"/>
    <col min="2810" max="2816" width="9.140625" style="14"/>
    <col min="2817" max="2817" width="11.140625" style="14" customWidth="1"/>
    <col min="2818" max="2820" width="9.140625" style="14"/>
    <col min="2821" max="2821" width="5.140625" style="14" customWidth="1"/>
    <col min="2822" max="3064" width="9.140625" style="14"/>
    <col min="3065" max="3065" width="13.5703125" style="14" customWidth="1"/>
    <col min="3066" max="3072" width="9.140625" style="14"/>
    <col min="3073" max="3073" width="11.140625" style="14" customWidth="1"/>
    <col min="3074" max="3076" width="9.140625" style="14"/>
    <col min="3077" max="3077" width="5.140625" style="14" customWidth="1"/>
    <col min="3078" max="3320" width="9.140625" style="14"/>
    <col min="3321" max="3321" width="13.5703125" style="14" customWidth="1"/>
    <col min="3322" max="3328" width="9.140625" style="14"/>
    <col min="3329" max="3329" width="11.140625" style="14" customWidth="1"/>
    <col min="3330" max="3332" width="9.140625" style="14"/>
    <col min="3333" max="3333" width="5.140625" style="14" customWidth="1"/>
    <col min="3334" max="3576" width="9.140625" style="14"/>
    <col min="3577" max="3577" width="13.5703125" style="14" customWidth="1"/>
    <col min="3578" max="3584" width="9.140625" style="14"/>
    <col min="3585" max="3585" width="11.140625" style="14" customWidth="1"/>
    <col min="3586" max="3588" width="9.140625" style="14"/>
    <col min="3589" max="3589" width="5.140625" style="14" customWidth="1"/>
    <col min="3590" max="3832" width="9.140625" style="14"/>
    <col min="3833" max="3833" width="13.5703125" style="14" customWidth="1"/>
    <col min="3834" max="3840" width="9.140625" style="14"/>
    <col min="3841" max="3841" width="11.140625" style="14" customWidth="1"/>
    <col min="3842" max="3844" width="9.140625" style="14"/>
    <col min="3845" max="3845" width="5.140625" style="14" customWidth="1"/>
    <col min="3846" max="4088" width="9.140625" style="14"/>
    <col min="4089" max="4089" width="13.5703125" style="14" customWidth="1"/>
    <col min="4090" max="4096" width="9.140625" style="14"/>
    <col min="4097" max="4097" width="11.140625" style="14" customWidth="1"/>
    <col min="4098" max="4100" width="9.140625" style="14"/>
    <col min="4101" max="4101" width="5.140625" style="14" customWidth="1"/>
    <col min="4102" max="4344" width="9.140625" style="14"/>
    <col min="4345" max="4345" width="13.5703125" style="14" customWidth="1"/>
    <col min="4346" max="4352" width="9.140625" style="14"/>
    <col min="4353" max="4353" width="11.140625" style="14" customWidth="1"/>
    <col min="4354" max="4356" width="9.140625" style="14"/>
    <col min="4357" max="4357" width="5.140625" style="14" customWidth="1"/>
    <col min="4358" max="4600" width="9.140625" style="14"/>
    <col min="4601" max="4601" width="13.5703125" style="14" customWidth="1"/>
    <col min="4602" max="4608" width="9.140625" style="14"/>
    <col min="4609" max="4609" width="11.140625" style="14" customWidth="1"/>
    <col min="4610" max="4612" width="9.140625" style="14"/>
    <col min="4613" max="4613" width="5.140625" style="14" customWidth="1"/>
    <col min="4614" max="4856" width="9.140625" style="14"/>
    <col min="4857" max="4857" width="13.5703125" style="14" customWidth="1"/>
    <col min="4858" max="4864" width="9.140625" style="14"/>
    <col min="4865" max="4865" width="11.140625" style="14" customWidth="1"/>
    <col min="4866" max="4868" width="9.140625" style="14"/>
    <col min="4869" max="4869" width="5.140625" style="14" customWidth="1"/>
    <col min="4870" max="5112" width="9.140625" style="14"/>
    <col min="5113" max="5113" width="13.5703125" style="14" customWidth="1"/>
    <col min="5114" max="5120" width="9.140625" style="14"/>
    <col min="5121" max="5121" width="11.140625" style="14" customWidth="1"/>
    <col min="5122" max="5124" width="9.140625" style="14"/>
    <col min="5125" max="5125" width="5.140625" style="14" customWidth="1"/>
    <col min="5126" max="5368" width="9.140625" style="14"/>
    <col min="5369" max="5369" width="13.5703125" style="14" customWidth="1"/>
    <col min="5370" max="5376" width="9.140625" style="14"/>
    <col min="5377" max="5377" width="11.140625" style="14" customWidth="1"/>
    <col min="5378" max="5380" width="9.140625" style="14"/>
    <col min="5381" max="5381" width="5.140625" style="14" customWidth="1"/>
    <col min="5382" max="5624" width="9.140625" style="14"/>
    <col min="5625" max="5625" width="13.5703125" style="14" customWidth="1"/>
    <col min="5626" max="5632" width="9.140625" style="14"/>
    <col min="5633" max="5633" width="11.140625" style="14" customWidth="1"/>
    <col min="5634" max="5636" width="9.140625" style="14"/>
    <col min="5637" max="5637" width="5.140625" style="14" customWidth="1"/>
    <col min="5638" max="5880" width="9.140625" style="14"/>
    <col min="5881" max="5881" width="13.5703125" style="14" customWidth="1"/>
    <col min="5882" max="5888" width="9.140625" style="14"/>
    <col min="5889" max="5889" width="11.140625" style="14" customWidth="1"/>
    <col min="5890" max="5892" width="9.140625" style="14"/>
    <col min="5893" max="5893" width="5.140625" style="14" customWidth="1"/>
    <col min="5894" max="6136" width="9.140625" style="14"/>
    <col min="6137" max="6137" width="13.5703125" style="14" customWidth="1"/>
    <col min="6138" max="6144" width="9.140625" style="14"/>
    <col min="6145" max="6145" width="11.140625" style="14" customWidth="1"/>
    <col min="6146" max="6148" width="9.140625" style="14"/>
    <col min="6149" max="6149" width="5.140625" style="14" customWidth="1"/>
    <col min="6150" max="6392" width="9.140625" style="14"/>
    <col min="6393" max="6393" width="13.5703125" style="14" customWidth="1"/>
    <col min="6394" max="6400" width="9.140625" style="14"/>
    <col min="6401" max="6401" width="11.140625" style="14" customWidth="1"/>
    <col min="6402" max="6404" width="9.140625" style="14"/>
    <col min="6405" max="6405" width="5.140625" style="14" customWidth="1"/>
    <col min="6406" max="6648" width="9.140625" style="14"/>
    <col min="6649" max="6649" width="13.5703125" style="14" customWidth="1"/>
    <col min="6650" max="6656" width="9.140625" style="14"/>
    <col min="6657" max="6657" width="11.140625" style="14" customWidth="1"/>
    <col min="6658" max="6660" width="9.140625" style="14"/>
    <col min="6661" max="6661" width="5.140625" style="14" customWidth="1"/>
    <col min="6662" max="6904" width="9.140625" style="14"/>
    <col min="6905" max="6905" width="13.5703125" style="14" customWidth="1"/>
    <col min="6906" max="6912" width="9.140625" style="14"/>
    <col min="6913" max="6913" width="11.140625" style="14" customWidth="1"/>
    <col min="6914" max="6916" width="9.140625" style="14"/>
    <col min="6917" max="6917" width="5.140625" style="14" customWidth="1"/>
    <col min="6918" max="7160" width="9.140625" style="14"/>
    <col min="7161" max="7161" width="13.5703125" style="14" customWidth="1"/>
    <col min="7162" max="7168" width="9.140625" style="14"/>
    <col min="7169" max="7169" width="11.140625" style="14" customWidth="1"/>
    <col min="7170" max="7172" width="9.140625" style="14"/>
    <col min="7173" max="7173" width="5.140625" style="14" customWidth="1"/>
    <col min="7174" max="7416" width="9.140625" style="14"/>
    <col min="7417" max="7417" width="13.5703125" style="14" customWidth="1"/>
    <col min="7418" max="7424" width="9.140625" style="14"/>
    <col min="7425" max="7425" width="11.140625" style="14" customWidth="1"/>
    <col min="7426" max="7428" width="9.140625" style="14"/>
    <col min="7429" max="7429" width="5.140625" style="14" customWidth="1"/>
    <col min="7430" max="7672" width="9.140625" style="14"/>
    <col min="7673" max="7673" width="13.5703125" style="14" customWidth="1"/>
    <col min="7674" max="7680" width="9.140625" style="14"/>
    <col min="7681" max="7681" width="11.140625" style="14" customWidth="1"/>
    <col min="7682" max="7684" width="9.140625" style="14"/>
    <col min="7685" max="7685" width="5.140625" style="14" customWidth="1"/>
    <col min="7686" max="7928" width="9.140625" style="14"/>
    <col min="7929" max="7929" width="13.5703125" style="14" customWidth="1"/>
    <col min="7930" max="7936" width="9.140625" style="14"/>
    <col min="7937" max="7937" width="11.140625" style="14" customWidth="1"/>
    <col min="7938" max="7940" width="9.140625" style="14"/>
    <col min="7941" max="7941" width="5.140625" style="14" customWidth="1"/>
    <col min="7942" max="8184" width="9.140625" style="14"/>
    <col min="8185" max="8185" width="13.5703125" style="14" customWidth="1"/>
    <col min="8186" max="8192" width="9.140625" style="14"/>
    <col min="8193" max="8193" width="11.140625" style="14" customWidth="1"/>
    <col min="8194" max="8196" width="9.140625" style="14"/>
    <col min="8197" max="8197" width="5.140625" style="14" customWidth="1"/>
    <col min="8198" max="8440" width="9.140625" style="14"/>
    <col min="8441" max="8441" width="13.5703125" style="14" customWidth="1"/>
    <col min="8442" max="8448" width="9.140625" style="14"/>
    <col min="8449" max="8449" width="11.140625" style="14" customWidth="1"/>
    <col min="8450" max="8452" width="9.140625" style="14"/>
    <col min="8453" max="8453" width="5.140625" style="14" customWidth="1"/>
    <col min="8454" max="8696" width="9.140625" style="14"/>
    <col min="8697" max="8697" width="13.5703125" style="14" customWidth="1"/>
    <col min="8698" max="8704" width="9.140625" style="14"/>
    <col min="8705" max="8705" width="11.140625" style="14" customWidth="1"/>
    <col min="8706" max="8708" width="9.140625" style="14"/>
    <col min="8709" max="8709" width="5.140625" style="14" customWidth="1"/>
    <col min="8710" max="8952" width="9.140625" style="14"/>
    <col min="8953" max="8953" width="13.5703125" style="14" customWidth="1"/>
    <col min="8954" max="8960" width="9.140625" style="14"/>
    <col min="8961" max="8961" width="11.140625" style="14" customWidth="1"/>
    <col min="8962" max="8964" width="9.140625" style="14"/>
    <col min="8965" max="8965" width="5.140625" style="14" customWidth="1"/>
    <col min="8966" max="9208" width="9.140625" style="14"/>
    <col min="9209" max="9209" width="13.5703125" style="14" customWidth="1"/>
    <col min="9210" max="9216" width="9.140625" style="14"/>
    <col min="9217" max="9217" width="11.140625" style="14" customWidth="1"/>
    <col min="9218" max="9220" width="9.140625" style="14"/>
    <col min="9221" max="9221" width="5.140625" style="14" customWidth="1"/>
    <col min="9222" max="9464" width="9.140625" style="14"/>
    <col min="9465" max="9465" width="13.5703125" style="14" customWidth="1"/>
    <col min="9466" max="9472" width="9.140625" style="14"/>
    <col min="9473" max="9473" width="11.140625" style="14" customWidth="1"/>
    <col min="9474" max="9476" width="9.140625" style="14"/>
    <col min="9477" max="9477" width="5.140625" style="14" customWidth="1"/>
    <col min="9478" max="9720" width="9.140625" style="14"/>
    <col min="9721" max="9721" width="13.5703125" style="14" customWidth="1"/>
    <col min="9722" max="9728" width="9.140625" style="14"/>
    <col min="9729" max="9729" width="11.140625" style="14" customWidth="1"/>
    <col min="9730" max="9732" width="9.140625" style="14"/>
    <col min="9733" max="9733" width="5.140625" style="14" customWidth="1"/>
    <col min="9734" max="9976" width="9.140625" style="14"/>
    <col min="9977" max="9977" width="13.5703125" style="14" customWidth="1"/>
    <col min="9978" max="9984" width="9.140625" style="14"/>
    <col min="9985" max="9985" width="11.140625" style="14" customWidth="1"/>
    <col min="9986" max="9988" width="9.140625" style="14"/>
    <col min="9989" max="9989" width="5.140625" style="14" customWidth="1"/>
    <col min="9990" max="10232" width="9.140625" style="14"/>
    <col min="10233" max="10233" width="13.5703125" style="14" customWidth="1"/>
    <col min="10234" max="10240" width="9.140625" style="14"/>
    <col min="10241" max="10241" width="11.140625" style="14" customWidth="1"/>
    <col min="10242" max="10244" width="9.140625" style="14"/>
    <col min="10245" max="10245" width="5.140625" style="14" customWidth="1"/>
    <col min="10246" max="10488" width="9.140625" style="14"/>
    <col min="10489" max="10489" width="13.5703125" style="14" customWidth="1"/>
    <col min="10490" max="10496" width="9.140625" style="14"/>
    <col min="10497" max="10497" width="11.140625" style="14" customWidth="1"/>
    <col min="10498" max="10500" width="9.140625" style="14"/>
    <col min="10501" max="10501" width="5.140625" style="14" customWidth="1"/>
    <col min="10502" max="10744" width="9.140625" style="14"/>
    <col min="10745" max="10745" width="13.5703125" style="14" customWidth="1"/>
    <col min="10746" max="10752" width="9.140625" style="14"/>
    <col min="10753" max="10753" width="11.140625" style="14" customWidth="1"/>
    <col min="10754" max="10756" width="9.140625" style="14"/>
    <col min="10757" max="10757" width="5.140625" style="14" customWidth="1"/>
    <col min="10758" max="11000" width="9.140625" style="14"/>
    <col min="11001" max="11001" width="13.5703125" style="14" customWidth="1"/>
    <col min="11002" max="11008" width="9.140625" style="14"/>
    <col min="11009" max="11009" width="11.140625" style="14" customWidth="1"/>
    <col min="11010" max="11012" width="9.140625" style="14"/>
    <col min="11013" max="11013" width="5.140625" style="14" customWidth="1"/>
    <col min="11014" max="11256" width="9.140625" style="14"/>
    <col min="11257" max="11257" width="13.5703125" style="14" customWidth="1"/>
    <col min="11258" max="11264" width="9.140625" style="14"/>
    <col min="11265" max="11265" width="11.140625" style="14" customWidth="1"/>
    <col min="11266" max="11268" width="9.140625" style="14"/>
    <col min="11269" max="11269" width="5.140625" style="14" customWidth="1"/>
    <col min="11270" max="11512" width="9.140625" style="14"/>
    <col min="11513" max="11513" width="13.5703125" style="14" customWidth="1"/>
    <col min="11514" max="11520" width="9.140625" style="14"/>
    <col min="11521" max="11521" width="11.140625" style="14" customWidth="1"/>
    <col min="11522" max="11524" width="9.140625" style="14"/>
    <col min="11525" max="11525" width="5.140625" style="14" customWidth="1"/>
    <col min="11526" max="11768" width="9.140625" style="14"/>
    <col min="11769" max="11769" width="13.5703125" style="14" customWidth="1"/>
    <col min="11770" max="11776" width="9.140625" style="14"/>
    <col min="11777" max="11777" width="11.140625" style="14" customWidth="1"/>
    <col min="11778" max="11780" width="9.140625" style="14"/>
    <col min="11781" max="11781" width="5.140625" style="14" customWidth="1"/>
    <col min="11782" max="12024" width="9.140625" style="14"/>
    <col min="12025" max="12025" width="13.5703125" style="14" customWidth="1"/>
    <col min="12026" max="12032" width="9.140625" style="14"/>
    <col min="12033" max="12033" width="11.140625" style="14" customWidth="1"/>
    <col min="12034" max="12036" width="9.140625" style="14"/>
    <col min="12037" max="12037" width="5.140625" style="14" customWidth="1"/>
    <col min="12038" max="12280" width="9.140625" style="14"/>
    <col min="12281" max="12281" width="13.5703125" style="14" customWidth="1"/>
    <col min="12282" max="12288" width="9.140625" style="14"/>
    <col min="12289" max="12289" width="11.140625" style="14" customWidth="1"/>
    <col min="12290" max="12292" width="9.140625" style="14"/>
    <col min="12293" max="12293" width="5.140625" style="14" customWidth="1"/>
    <col min="12294" max="12536" width="9.140625" style="14"/>
    <col min="12537" max="12537" width="13.5703125" style="14" customWidth="1"/>
    <col min="12538" max="12544" width="9.140625" style="14"/>
    <col min="12545" max="12545" width="11.140625" style="14" customWidth="1"/>
    <col min="12546" max="12548" width="9.140625" style="14"/>
    <col min="12549" max="12549" width="5.140625" style="14" customWidth="1"/>
    <col min="12550" max="12792" width="9.140625" style="14"/>
    <col min="12793" max="12793" width="13.5703125" style="14" customWidth="1"/>
    <col min="12794" max="12800" width="9.140625" style="14"/>
    <col min="12801" max="12801" width="11.140625" style="14" customWidth="1"/>
    <col min="12802" max="12804" width="9.140625" style="14"/>
    <col min="12805" max="12805" width="5.140625" style="14" customWidth="1"/>
    <col min="12806" max="13048" width="9.140625" style="14"/>
    <col min="13049" max="13049" width="13.5703125" style="14" customWidth="1"/>
    <col min="13050" max="13056" width="9.140625" style="14"/>
    <col min="13057" max="13057" width="11.140625" style="14" customWidth="1"/>
    <col min="13058" max="13060" width="9.140625" style="14"/>
    <col min="13061" max="13061" width="5.140625" style="14" customWidth="1"/>
    <col min="13062" max="13304" width="9.140625" style="14"/>
    <col min="13305" max="13305" width="13.5703125" style="14" customWidth="1"/>
    <col min="13306" max="13312" width="9.140625" style="14"/>
    <col min="13313" max="13313" width="11.140625" style="14" customWidth="1"/>
    <col min="13314" max="13316" width="9.140625" style="14"/>
    <col min="13317" max="13317" width="5.140625" style="14" customWidth="1"/>
    <col min="13318" max="13560" width="9.140625" style="14"/>
    <col min="13561" max="13561" width="13.5703125" style="14" customWidth="1"/>
    <col min="13562" max="13568" width="9.140625" style="14"/>
    <col min="13569" max="13569" width="11.140625" style="14" customWidth="1"/>
    <col min="13570" max="13572" width="9.140625" style="14"/>
    <col min="13573" max="13573" width="5.140625" style="14" customWidth="1"/>
    <col min="13574" max="13816" width="9.140625" style="14"/>
    <col min="13817" max="13817" width="13.5703125" style="14" customWidth="1"/>
    <col min="13818" max="13824" width="9.140625" style="14"/>
    <col min="13825" max="13825" width="11.140625" style="14" customWidth="1"/>
    <col min="13826" max="13828" width="9.140625" style="14"/>
    <col min="13829" max="13829" width="5.140625" style="14" customWidth="1"/>
    <col min="13830" max="14072" width="9.140625" style="14"/>
    <col min="14073" max="14073" width="13.5703125" style="14" customWidth="1"/>
    <col min="14074" max="14080" width="9.140625" style="14"/>
    <col min="14081" max="14081" width="11.140625" style="14" customWidth="1"/>
    <col min="14082" max="14084" width="9.140625" style="14"/>
    <col min="14085" max="14085" width="5.140625" style="14" customWidth="1"/>
    <col min="14086" max="14328" width="9.140625" style="14"/>
    <col min="14329" max="14329" width="13.5703125" style="14" customWidth="1"/>
    <col min="14330" max="14336" width="9.140625" style="14"/>
    <col min="14337" max="14337" width="11.140625" style="14" customWidth="1"/>
    <col min="14338" max="14340" width="9.140625" style="14"/>
    <col min="14341" max="14341" width="5.140625" style="14" customWidth="1"/>
    <col min="14342" max="14584" width="9.140625" style="14"/>
    <col min="14585" max="14585" width="13.5703125" style="14" customWidth="1"/>
    <col min="14586" max="14592" width="9.140625" style="14"/>
    <col min="14593" max="14593" width="11.140625" style="14" customWidth="1"/>
    <col min="14594" max="14596" width="9.140625" style="14"/>
    <col min="14597" max="14597" width="5.140625" style="14" customWidth="1"/>
    <col min="14598" max="14840" width="9.140625" style="14"/>
    <col min="14841" max="14841" width="13.5703125" style="14" customWidth="1"/>
    <col min="14842" max="14848" width="9.140625" style="14"/>
    <col min="14849" max="14849" width="11.140625" style="14" customWidth="1"/>
    <col min="14850" max="14852" width="9.140625" style="14"/>
    <col min="14853" max="14853" width="5.140625" style="14" customWidth="1"/>
    <col min="14854" max="15096" width="9.140625" style="14"/>
    <col min="15097" max="15097" width="13.5703125" style="14" customWidth="1"/>
    <col min="15098" max="15104" width="9.140625" style="14"/>
    <col min="15105" max="15105" width="11.140625" style="14" customWidth="1"/>
    <col min="15106" max="15108" width="9.140625" style="14"/>
    <col min="15109" max="15109" width="5.140625" style="14" customWidth="1"/>
    <col min="15110" max="15352" width="9.140625" style="14"/>
    <col min="15353" max="15353" width="13.5703125" style="14" customWidth="1"/>
    <col min="15354" max="15360" width="9.140625" style="14"/>
    <col min="15361" max="15361" width="11.140625" style="14" customWidth="1"/>
    <col min="15362" max="15364" width="9.140625" style="14"/>
    <col min="15365" max="15365" width="5.140625" style="14" customWidth="1"/>
    <col min="15366" max="15608" width="9.140625" style="14"/>
    <col min="15609" max="15609" width="13.5703125" style="14" customWidth="1"/>
    <col min="15610" max="15616" width="9.140625" style="14"/>
    <col min="15617" max="15617" width="11.140625" style="14" customWidth="1"/>
    <col min="15618" max="15620" width="9.140625" style="14"/>
    <col min="15621" max="15621" width="5.140625" style="14" customWidth="1"/>
    <col min="15622" max="15864" width="9.140625" style="14"/>
    <col min="15865" max="15865" width="13.5703125" style="14" customWidth="1"/>
    <col min="15866" max="15872" width="9.140625" style="14"/>
    <col min="15873" max="15873" width="11.140625" style="14" customWidth="1"/>
    <col min="15874" max="15876" width="9.140625" style="14"/>
    <col min="15877" max="15877" width="5.140625" style="14" customWidth="1"/>
    <col min="15878" max="16120" width="9.140625" style="14"/>
    <col min="16121" max="16121" width="13.5703125" style="14" customWidth="1"/>
    <col min="16122" max="16128" width="9.140625" style="14"/>
    <col min="16129" max="16129" width="11.140625" style="14" customWidth="1"/>
    <col min="16130" max="16132" width="9.140625" style="14"/>
    <col min="16133" max="16133" width="5.140625" style="14" customWidth="1"/>
    <col min="16134" max="16384" width="9.140625" style="14"/>
  </cols>
  <sheetData>
    <row r="1" spans="1:6" ht="40.5" customHeight="1" x14ac:dyDescent="0.25">
      <c r="A1" s="80" t="s">
        <v>37</v>
      </c>
      <c r="B1" s="81"/>
      <c r="C1" s="81"/>
      <c r="D1" s="81"/>
      <c r="E1" s="81"/>
      <c r="F1" s="81"/>
    </row>
    <row r="3" spans="1:6" ht="39" customHeight="1" x14ac:dyDescent="0.25">
      <c r="A3" s="82" t="s">
        <v>68</v>
      </c>
      <c r="B3" s="83"/>
      <c r="C3" s="83"/>
      <c r="D3" s="83"/>
      <c r="E3" s="83"/>
      <c r="F3" s="83"/>
    </row>
    <row r="5" spans="1:6" ht="24" customHeight="1" x14ac:dyDescent="0.25">
      <c r="A5" s="78" t="s">
        <v>38</v>
      </c>
      <c r="B5" s="78"/>
      <c r="C5" s="78"/>
      <c r="D5" s="78"/>
      <c r="E5" s="78"/>
      <c r="F5" s="78"/>
    </row>
    <row r="6" spans="1:6" ht="24" customHeight="1" x14ac:dyDescent="0.25">
      <c r="A6" s="15" t="s">
        <v>39</v>
      </c>
      <c r="B6" s="84" t="s">
        <v>91</v>
      </c>
      <c r="C6" s="84"/>
      <c r="D6" s="84"/>
      <c r="E6" s="84"/>
      <c r="F6" s="84"/>
    </row>
    <row r="7" spans="1:6" ht="24" customHeight="1" x14ac:dyDescent="0.25">
      <c r="A7" s="15" t="s">
        <v>40</v>
      </c>
      <c r="B7" s="84" t="s">
        <v>92</v>
      </c>
      <c r="C7" s="84"/>
      <c r="D7" s="84"/>
      <c r="E7" s="84"/>
      <c r="F7" s="84"/>
    </row>
    <row r="9" spans="1:6" ht="24" customHeight="1" x14ac:dyDescent="0.25">
      <c r="A9" s="78" t="s">
        <v>41</v>
      </c>
      <c r="B9" s="78"/>
      <c r="C9" s="78"/>
      <c r="D9" s="78"/>
      <c r="E9" s="78"/>
      <c r="F9" s="78"/>
    </row>
    <row r="10" spans="1:6" ht="24" customHeight="1" x14ac:dyDescent="0.25">
      <c r="A10" s="76" t="s">
        <v>93</v>
      </c>
      <c r="B10" s="77"/>
      <c r="C10" s="77"/>
      <c r="D10" s="77"/>
      <c r="E10" s="77"/>
      <c r="F10" s="77"/>
    </row>
    <row r="12" spans="1:6" ht="24" customHeight="1" x14ac:dyDescent="0.25">
      <c r="A12" s="78" t="s">
        <v>42</v>
      </c>
      <c r="B12" s="78"/>
      <c r="C12" s="78"/>
      <c r="D12" s="78"/>
      <c r="E12" s="78"/>
      <c r="F12" s="78"/>
    </row>
    <row r="13" spans="1:6" ht="15" customHeight="1" x14ac:dyDescent="0.25">
      <c r="A13" s="79" t="s">
        <v>43</v>
      </c>
      <c r="B13" s="79"/>
      <c r="C13" s="15" t="s">
        <v>44</v>
      </c>
      <c r="D13" s="79" t="s">
        <v>45</v>
      </c>
      <c r="E13" s="79"/>
      <c r="F13" s="79"/>
    </row>
    <row r="14" spans="1:6" ht="60" customHeight="1" x14ac:dyDescent="0.25">
      <c r="A14" s="79"/>
      <c r="B14" s="79"/>
      <c r="C14" s="15"/>
      <c r="D14" s="79"/>
      <c r="E14" s="79"/>
      <c r="F14" s="79"/>
    </row>
    <row r="15" spans="1:6" x14ac:dyDescent="0.25">
      <c r="A15" s="16"/>
      <c r="B15" s="16"/>
      <c r="C15" s="16"/>
      <c r="D15" s="16"/>
      <c r="E15" s="16"/>
      <c r="F15" s="16"/>
    </row>
    <row r="16" spans="1:6" x14ac:dyDescent="0.25">
      <c r="A16" s="17"/>
      <c r="B16" s="17"/>
      <c r="C16" s="17"/>
      <c r="D16" s="17"/>
      <c r="E16" s="17"/>
      <c r="F16" s="17"/>
    </row>
    <row r="17" spans="1:3" ht="14.25" x14ac:dyDescent="0.25">
      <c r="A17" s="18"/>
      <c r="B17" s="19"/>
      <c r="C17" s="19"/>
    </row>
    <row r="18" spans="1:3" x14ac:dyDescent="0.25">
      <c r="A18" s="19"/>
      <c r="B18" s="19"/>
      <c r="C18" s="19"/>
    </row>
    <row r="19" spans="1:3" x14ac:dyDescent="0.25">
      <c r="B19" s="19"/>
    </row>
    <row r="20" spans="1:3" x14ac:dyDescent="0.25">
      <c r="B20" s="19"/>
    </row>
    <row r="21" spans="1:3" x14ac:dyDescent="0.25">
      <c r="B21" s="19"/>
    </row>
  </sheetData>
  <mergeCells count="12">
    <mergeCell ref="A9:F9"/>
    <mergeCell ref="A1:F1"/>
    <mergeCell ref="A3:F3"/>
    <mergeCell ref="A5:F5"/>
    <mergeCell ref="B6:F6"/>
    <mergeCell ref="B7:F7"/>
    <mergeCell ref="A10:F10"/>
    <mergeCell ref="A12:F12"/>
    <mergeCell ref="A13:B13"/>
    <mergeCell ref="D13:F13"/>
    <mergeCell ref="A14:B14"/>
    <mergeCell ref="D14:F1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34"/>
  <sheetViews>
    <sheetView tabSelected="1" topLeftCell="I7" zoomScaleSheetLayoutView="40" workbookViewId="0">
      <selection activeCell="O29" sqref="O29"/>
    </sheetView>
  </sheetViews>
  <sheetFormatPr defaultColWidth="8.85546875" defaultRowHeight="12" x14ac:dyDescent="0.2"/>
  <cols>
    <col min="1" max="1" width="14" style="10" customWidth="1"/>
    <col min="2" max="2" width="5.85546875" style="13" customWidth="1"/>
    <col min="3" max="3" width="14.7109375" style="10" customWidth="1"/>
    <col min="4" max="4" width="12.7109375" style="10" customWidth="1"/>
    <col min="5" max="5" width="5.140625" style="13" bestFit="1" customWidth="1"/>
    <col min="6" max="6" width="13.5703125" style="10" customWidth="1"/>
    <col min="7" max="7" width="13.28515625" style="10" customWidth="1"/>
    <col min="8" max="8" width="12.85546875" style="10" customWidth="1"/>
    <col min="9" max="9" width="13.42578125" style="10" customWidth="1"/>
    <col min="10" max="10" width="13.5703125" style="10" customWidth="1"/>
    <col min="11" max="11" width="10.7109375" style="10" customWidth="1"/>
    <col min="12" max="12" width="12.5703125" style="10" customWidth="1"/>
    <col min="13" max="13" width="12.28515625" style="10" customWidth="1"/>
    <col min="14" max="14" width="12.42578125" style="11" customWidth="1"/>
    <col min="15" max="15" width="12.85546875" style="11" customWidth="1"/>
    <col min="16" max="16" width="15.140625" style="10" customWidth="1"/>
    <col min="17" max="17" width="15.42578125" style="10" customWidth="1"/>
    <col min="18" max="18" width="11" style="10" bestFit="1" customWidth="1"/>
    <col min="19" max="16384" width="8.85546875" style="10"/>
  </cols>
  <sheetData>
    <row r="1" spans="1:17" s="1" customFormat="1" ht="60.75" customHeight="1" x14ac:dyDescent="0.2">
      <c r="A1" s="95" t="s">
        <v>37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3" spans="1:17" s="1" customFormat="1" ht="30" customHeight="1" x14ac:dyDescent="0.2">
      <c r="A3" s="92" t="s">
        <v>10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5" spans="1:17" s="2" customFormat="1" ht="14.25" customHeight="1" x14ac:dyDescent="0.25">
      <c r="A5" s="91" t="s">
        <v>94</v>
      </c>
      <c r="B5" s="91"/>
      <c r="C5" s="91"/>
      <c r="D5" s="91"/>
      <c r="E5" s="91"/>
      <c r="F5" s="91"/>
      <c r="G5" s="87" t="s">
        <v>8</v>
      </c>
      <c r="H5" s="87"/>
      <c r="I5" s="87" t="s">
        <v>9</v>
      </c>
      <c r="J5" s="87"/>
      <c r="K5" s="87"/>
      <c r="L5" s="87"/>
      <c r="M5" s="73"/>
      <c r="N5" s="87" t="s">
        <v>22</v>
      </c>
      <c r="O5" s="87"/>
      <c r="P5" s="87" t="s">
        <v>0</v>
      </c>
      <c r="Q5" s="87"/>
    </row>
    <row r="6" spans="1:17" s="3" customFormat="1" ht="48" x14ac:dyDescent="0.25">
      <c r="A6" s="74" t="s">
        <v>7</v>
      </c>
      <c r="B6" s="74" t="s">
        <v>36</v>
      </c>
      <c r="C6" s="74" t="s">
        <v>3</v>
      </c>
      <c r="D6" s="74" t="s">
        <v>62</v>
      </c>
      <c r="E6" s="74" t="s">
        <v>24</v>
      </c>
      <c r="F6" s="74" t="s">
        <v>25</v>
      </c>
      <c r="G6" s="74" t="s">
        <v>4</v>
      </c>
      <c r="H6" s="74" t="s">
        <v>5</v>
      </c>
      <c r="I6" s="74" t="s">
        <v>20</v>
      </c>
      <c r="J6" s="74" t="s">
        <v>23</v>
      </c>
      <c r="K6" s="74" t="s">
        <v>76</v>
      </c>
      <c r="L6" s="74" t="s">
        <v>21</v>
      </c>
      <c r="M6" s="74" t="s">
        <v>84</v>
      </c>
      <c r="N6" s="21" t="s">
        <v>63</v>
      </c>
      <c r="O6" s="21" t="s">
        <v>26</v>
      </c>
      <c r="P6" s="74" t="s">
        <v>6</v>
      </c>
      <c r="Q6" s="74" t="s">
        <v>71</v>
      </c>
    </row>
    <row r="7" spans="1:17" s="5" customFormat="1" ht="13.9" customHeight="1" x14ac:dyDescent="0.25">
      <c r="A7" s="4" t="s">
        <v>77</v>
      </c>
      <c r="B7" s="69">
        <v>40</v>
      </c>
      <c r="C7" s="34">
        <v>4746</v>
      </c>
      <c r="D7" s="34">
        <v>3995</v>
      </c>
      <c r="E7" s="69">
        <v>3</v>
      </c>
      <c r="F7" s="30">
        <f>C7*E7</f>
        <v>14238</v>
      </c>
      <c r="G7" s="30">
        <v>415.23</v>
      </c>
      <c r="H7" s="30">
        <v>1245.81</v>
      </c>
      <c r="I7" s="31">
        <f>SUM(F7:H7)*0.08</f>
        <v>1271.9232</v>
      </c>
      <c r="J7" s="31"/>
      <c r="K7" s="31"/>
      <c r="L7" s="31"/>
      <c r="M7" s="31">
        <v>98.7</v>
      </c>
      <c r="N7" s="32">
        <v>729</v>
      </c>
      <c r="O7" s="32"/>
      <c r="P7" s="32"/>
      <c r="Q7" s="32">
        <v>17998.66</v>
      </c>
    </row>
    <row r="8" spans="1:17" s="5" customFormat="1" ht="13.9" customHeight="1" x14ac:dyDescent="0.25">
      <c r="A8" s="4" t="s">
        <v>78</v>
      </c>
      <c r="B8" s="69">
        <v>30</v>
      </c>
      <c r="C8" s="34">
        <v>3024</v>
      </c>
      <c r="D8" s="34">
        <v>2520</v>
      </c>
      <c r="E8" s="69">
        <v>3</v>
      </c>
      <c r="F8" s="30">
        <v>9072</v>
      </c>
      <c r="G8" s="30">
        <v>220.5</v>
      </c>
      <c r="H8" s="30">
        <v>793.44</v>
      </c>
      <c r="I8" s="31">
        <v>604.79999999999995</v>
      </c>
      <c r="J8" s="31"/>
      <c r="K8" s="31"/>
      <c r="L8" s="31"/>
      <c r="M8" s="31">
        <v>98.7</v>
      </c>
      <c r="N8" s="32">
        <v>729</v>
      </c>
      <c r="O8" s="32"/>
      <c r="P8" s="32"/>
      <c r="Q8" s="32">
        <v>11518.44</v>
      </c>
    </row>
    <row r="9" spans="1:17" s="5" customFormat="1" ht="13.9" customHeight="1" x14ac:dyDescent="0.25">
      <c r="A9" s="70" t="s">
        <v>79</v>
      </c>
      <c r="B9" s="69">
        <v>30</v>
      </c>
      <c r="C9" s="34">
        <v>3024</v>
      </c>
      <c r="D9" s="34">
        <v>2520</v>
      </c>
      <c r="E9" s="69">
        <v>3</v>
      </c>
      <c r="F9" s="30">
        <v>9072</v>
      </c>
      <c r="G9" s="30">
        <v>220.5</v>
      </c>
      <c r="H9" s="30">
        <v>793.44</v>
      </c>
      <c r="I9" s="31">
        <v>604.79999999999995</v>
      </c>
      <c r="J9" s="31"/>
      <c r="K9" s="31"/>
      <c r="L9" s="31"/>
      <c r="M9" s="31">
        <v>98.7</v>
      </c>
      <c r="N9" s="32">
        <v>729</v>
      </c>
      <c r="O9" s="32"/>
      <c r="P9" s="32"/>
      <c r="Q9" s="32">
        <v>11518.44</v>
      </c>
    </row>
    <row r="10" spans="1:17" s="5" customFormat="1" ht="13.9" customHeight="1" x14ac:dyDescent="0.25">
      <c r="A10" s="70" t="s">
        <v>80</v>
      </c>
      <c r="B10" s="69">
        <v>40</v>
      </c>
      <c r="C10" s="34">
        <v>2376</v>
      </c>
      <c r="D10" s="34">
        <v>2206.56</v>
      </c>
      <c r="E10" s="69">
        <v>3</v>
      </c>
      <c r="F10" s="30">
        <f>C10*E10</f>
        <v>7128</v>
      </c>
      <c r="G10" s="30">
        <v>207.9</v>
      </c>
      <c r="H10" s="30">
        <v>623.70000000000005</v>
      </c>
      <c r="I10" s="31">
        <f>SUM(F10:H10)*0.08</f>
        <v>636.76799999999992</v>
      </c>
      <c r="J10" s="31"/>
      <c r="K10" s="31"/>
      <c r="L10" s="31"/>
      <c r="M10" s="31">
        <v>98.7</v>
      </c>
      <c r="N10" s="32">
        <v>729</v>
      </c>
      <c r="O10" s="32"/>
      <c r="P10" s="32"/>
      <c r="Q10" s="32">
        <v>9424.07</v>
      </c>
    </row>
    <row r="11" spans="1:17" s="5" customFormat="1" ht="13.9" customHeight="1" x14ac:dyDescent="0.25">
      <c r="A11" s="70" t="s">
        <v>81</v>
      </c>
      <c r="B11" s="69">
        <v>40</v>
      </c>
      <c r="C11" s="34">
        <v>1817</v>
      </c>
      <c r="D11" s="34">
        <v>1692.78</v>
      </c>
      <c r="E11" s="69">
        <v>3</v>
      </c>
      <c r="F11" s="30">
        <f>C11*E11</f>
        <v>5451</v>
      </c>
      <c r="G11" s="30">
        <v>158.97</v>
      </c>
      <c r="H11" s="30">
        <v>487.5</v>
      </c>
      <c r="I11" s="31">
        <f>SUM(F11:H11)*0.08</f>
        <v>487.79760000000005</v>
      </c>
      <c r="J11" s="31"/>
      <c r="K11" s="31"/>
      <c r="L11" s="31"/>
      <c r="M11" s="31">
        <v>98.7</v>
      </c>
      <c r="N11" s="32">
        <v>729</v>
      </c>
      <c r="O11" s="32"/>
      <c r="P11" s="32"/>
      <c r="Q11" s="32">
        <v>7412.97</v>
      </c>
    </row>
    <row r="12" spans="1:17" s="5" customFormat="1" ht="13.9" customHeight="1" x14ac:dyDescent="0.25">
      <c r="A12" s="70" t="s">
        <v>82</v>
      </c>
      <c r="B12" s="69">
        <v>40</v>
      </c>
      <c r="C12" s="34">
        <v>1620</v>
      </c>
      <c r="D12" s="34">
        <v>1496.97</v>
      </c>
      <c r="E12" s="69">
        <v>3</v>
      </c>
      <c r="F12" s="30">
        <f>C12*E12</f>
        <v>4860</v>
      </c>
      <c r="G12" s="30">
        <v>141.75</v>
      </c>
      <c r="H12" s="30">
        <v>437.49</v>
      </c>
      <c r="I12" s="31">
        <f>SUM(F12:H12)*0.08</f>
        <v>435.13920000000002</v>
      </c>
      <c r="J12" s="31"/>
      <c r="K12" s="31"/>
      <c r="L12" s="31"/>
      <c r="M12" s="31">
        <v>98.7</v>
      </c>
      <c r="N12" s="32">
        <v>729</v>
      </c>
      <c r="O12" s="32"/>
      <c r="P12" s="32"/>
      <c r="Q12" s="32">
        <v>6702.08</v>
      </c>
    </row>
    <row r="13" spans="1:17" s="5" customFormat="1" ht="13.9" customHeight="1" x14ac:dyDescent="0.25">
      <c r="A13" s="70" t="s">
        <v>83</v>
      </c>
      <c r="B13" s="69">
        <v>40</v>
      </c>
      <c r="C13" s="34">
        <v>2413</v>
      </c>
      <c r="D13" s="34">
        <v>2240.56</v>
      </c>
      <c r="E13" s="69">
        <v>3</v>
      </c>
      <c r="F13" s="30">
        <f>C13*E13</f>
        <v>7239</v>
      </c>
      <c r="G13" s="30">
        <v>210.99</v>
      </c>
      <c r="H13" s="30">
        <v>633.39</v>
      </c>
      <c r="I13" s="31">
        <f>SUM(F13:H13)*0.08</f>
        <v>646.67039999999997</v>
      </c>
      <c r="J13" s="31"/>
      <c r="K13" s="31"/>
      <c r="L13" s="31"/>
      <c r="M13" s="31">
        <v>98.7</v>
      </c>
      <c r="N13" s="32">
        <v>729</v>
      </c>
      <c r="O13" s="32"/>
      <c r="P13" s="32"/>
      <c r="Q13" s="32">
        <v>9557.75</v>
      </c>
    </row>
    <row r="14" spans="1:17" s="7" customFormat="1" ht="13.9" customHeight="1" x14ac:dyDescent="0.25">
      <c r="A14" s="85" t="s">
        <v>0</v>
      </c>
      <c r="B14" s="85"/>
      <c r="C14" s="35">
        <v>19020</v>
      </c>
      <c r="D14" s="35">
        <v>17197.87</v>
      </c>
      <c r="E14" s="6"/>
      <c r="F14" s="33">
        <f>SUM(F7:F13)</f>
        <v>57060</v>
      </c>
      <c r="G14" s="33"/>
      <c r="H14" s="33"/>
      <c r="I14" s="33">
        <f t="shared" ref="I14" si="0">SUM(I7:I13)</f>
        <v>4687.8984</v>
      </c>
      <c r="J14" s="33"/>
      <c r="K14" s="33"/>
      <c r="L14" s="33"/>
      <c r="M14" s="33">
        <v>690.9</v>
      </c>
      <c r="N14" s="72">
        <v>5103</v>
      </c>
      <c r="O14" s="33"/>
      <c r="P14" s="33"/>
      <c r="Q14" s="90">
        <v>74133.31</v>
      </c>
    </row>
    <row r="15" spans="1:17" s="7" customFormat="1" ht="13.9" customHeight="1" x14ac:dyDescent="0.25">
      <c r="A15" s="86" t="s">
        <v>0</v>
      </c>
      <c r="B15" s="86"/>
      <c r="C15" s="71"/>
      <c r="D15" s="75"/>
      <c r="E15" s="20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90"/>
    </row>
    <row r="17" spans="1:17" s="2" customFormat="1" ht="14.25" customHeight="1" x14ac:dyDescent="0.25">
      <c r="A17" s="91" t="s">
        <v>69</v>
      </c>
      <c r="B17" s="91"/>
      <c r="C17" s="91"/>
      <c r="D17" s="91"/>
      <c r="E17" s="91"/>
      <c r="F17" s="91"/>
      <c r="G17" s="87" t="s">
        <v>8</v>
      </c>
      <c r="H17" s="87"/>
      <c r="I17" s="87" t="s">
        <v>9</v>
      </c>
      <c r="J17" s="87"/>
      <c r="K17" s="87"/>
      <c r="L17" s="87"/>
      <c r="M17" s="73"/>
      <c r="N17" s="87" t="s">
        <v>22</v>
      </c>
      <c r="O17" s="87"/>
      <c r="P17" s="87" t="s">
        <v>0</v>
      </c>
      <c r="Q17" s="87"/>
    </row>
    <row r="18" spans="1:17" s="3" customFormat="1" ht="48" x14ac:dyDescent="0.25">
      <c r="A18" s="74" t="s">
        <v>7</v>
      </c>
      <c r="B18" s="88" t="s">
        <v>36</v>
      </c>
      <c r="C18" s="88"/>
      <c r="D18" s="74" t="s">
        <v>27</v>
      </c>
      <c r="E18" s="74" t="s">
        <v>24</v>
      </c>
      <c r="F18" s="74" t="s">
        <v>25</v>
      </c>
      <c r="G18" s="74" t="s">
        <v>4</v>
      </c>
      <c r="H18" s="74" t="s">
        <v>5</v>
      </c>
      <c r="I18" s="74" t="s">
        <v>20</v>
      </c>
      <c r="J18" s="74" t="s">
        <v>23</v>
      </c>
      <c r="K18" s="74" t="s">
        <v>76</v>
      </c>
      <c r="L18" s="74" t="s">
        <v>21</v>
      </c>
      <c r="M18" s="74" t="s">
        <v>84</v>
      </c>
      <c r="N18" s="21" t="s">
        <v>63</v>
      </c>
      <c r="O18" s="21" t="s">
        <v>26</v>
      </c>
      <c r="P18" s="74" t="s">
        <v>6</v>
      </c>
      <c r="Q18" s="74" t="s">
        <v>71</v>
      </c>
    </row>
    <row r="19" spans="1:17" s="5" customFormat="1" ht="13.9" customHeight="1" x14ac:dyDescent="0.25">
      <c r="A19" s="4" t="s">
        <v>77</v>
      </c>
      <c r="B19" s="69">
        <v>40</v>
      </c>
      <c r="C19" s="69"/>
      <c r="D19" s="30">
        <f>(C7*0.05)+C7</f>
        <v>4983.3</v>
      </c>
      <c r="E19" s="8">
        <v>9</v>
      </c>
      <c r="F19" s="30">
        <f>D19*E19</f>
        <v>44849.700000000004</v>
      </c>
      <c r="G19" s="30">
        <v>1245.69</v>
      </c>
      <c r="H19" s="30">
        <v>3737.43</v>
      </c>
      <c r="I19" s="31">
        <f>SUM(F19:H19)*0.08</f>
        <v>3986.6256000000008</v>
      </c>
      <c r="J19" s="31"/>
      <c r="K19" s="31"/>
      <c r="L19" s="31"/>
      <c r="M19" s="31">
        <v>320</v>
      </c>
      <c r="N19" s="32">
        <v>2296.35</v>
      </c>
      <c r="O19" s="32"/>
      <c r="P19" s="32"/>
      <c r="Q19" s="32">
        <v>56435.8</v>
      </c>
    </row>
    <row r="20" spans="1:17" s="5" customFormat="1" ht="13.9" customHeight="1" x14ac:dyDescent="0.25">
      <c r="A20" s="4" t="s">
        <v>78</v>
      </c>
      <c r="B20" s="69">
        <v>30</v>
      </c>
      <c r="C20" s="69"/>
      <c r="D20" s="30">
        <f>(C8*0.05)+C8</f>
        <v>3175.2</v>
      </c>
      <c r="E20" s="8">
        <v>9</v>
      </c>
      <c r="F20" s="30">
        <f>D20*E20</f>
        <v>28576.799999999999</v>
      </c>
      <c r="G20" s="30">
        <v>661.5</v>
      </c>
      <c r="H20" s="30">
        <v>2381.2199999999998</v>
      </c>
      <c r="I20" s="31">
        <v>2187.1999999999998</v>
      </c>
      <c r="J20" s="31"/>
      <c r="K20" s="31"/>
      <c r="L20" s="31"/>
      <c r="M20" s="31">
        <v>320</v>
      </c>
      <c r="N20" s="32">
        <v>2296.35</v>
      </c>
      <c r="O20" s="32"/>
      <c r="P20" s="32"/>
      <c r="Q20" s="32">
        <v>36423.07</v>
      </c>
    </row>
    <row r="21" spans="1:17" s="5" customFormat="1" ht="13.9" customHeight="1" x14ac:dyDescent="0.25">
      <c r="A21" s="70" t="s">
        <v>79</v>
      </c>
      <c r="B21" s="69">
        <v>30</v>
      </c>
      <c r="C21" s="69"/>
      <c r="D21" s="30">
        <v>3175.2</v>
      </c>
      <c r="E21" s="8">
        <v>9</v>
      </c>
      <c r="F21" s="30">
        <f>D21*E21</f>
        <v>28576.799999999999</v>
      </c>
      <c r="G21" s="30">
        <v>661.5</v>
      </c>
      <c r="H21" s="30">
        <v>2381.2199999999998</v>
      </c>
      <c r="I21" s="31">
        <v>2187.1999999999998</v>
      </c>
      <c r="J21" s="31"/>
      <c r="K21" s="31"/>
      <c r="L21" s="31"/>
      <c r="M21" s="31">
        <v>320</v>
      </c>
      <c r="N21" s="32">
        <v>2296.35</v>
      </c>
      <c r="O21" s="32"/>
      <c r="P21" s="32"/>
      <c r="Q21" s="32">
        <v>36423.07</v>
      </c>
    </row>
    <row r="22" spans="1:17" s="5" customFormat="1" ht="13.9" customHeight="1" x14ac:dyDescent="0.25">
      <c r="A22" s="70" t="s">
        <v>80</v>
      </c>
      <c r="B22" s="69">
        <v>40</v>
      </c>
      <c r="C22" s="69"/>
      <c r="D22" s="30">
        <f>(C10*0.05)+C10</f>
        <v>2494.8000000000002</v>
      </c>
      <c r="E22" s="8">
        <v>9</v>
      </c>
      <c r="F22" s="30">
        <f>D22*E22</f>
        <v>22453.200000000001</v>
      </c>
      <c r="G22" s="30">
        <v>623.70000000000005</v>
      </c>
      <c r="H22" s="30">
        <v>1871.1</v>
      </c>
      <c r="I22" s="31">
        <v>2062.35</v>
      </c>
      <c r="J22" s="31"/>
      <c r="K22" s="31"/>
      <c r="L22" s="31"/>
      <c r="M22" s="31">
        <v>320</v>
      </c>
      <c r="N22" s="32">
        <v>2296.35</v>
      </c>
      <c r="O22" s="32"/>
      <c r="P22" s="32"/>
      <c r="Q22" s="32">
        <v>29626.7</v>
      </c>
    </row>
    <row r="23" spans="1:17" s="5" customFormat="1" ht="13.9" customHeight="1" x14ac:dyDescent="0.25">
      <c r="A23" s="70" t="s">
        <v>81</v>
      </c>
      <c r="B23" s="69">
        <v>40</v>
      </c>
      <c r="C23" s="69"/>
      <c r="D23" s="30">
        <v>1950</v>
      </c>
      <c r="E23" s="8">
        <v>9</v>
      </c>
      <c r="F23" s="30">
        <v>17550</v>
      </c>
      <c r="G23" s="30">
        <v>476.91</v>
      </c>
      <c r="H23" s="30">
        <v>1462.5</v>
      </c>
      <c r="I23" s="31">
        <v>1577.15</v>
      </c>
      <c r="J23" s="31"/>
      <c r="K23" s="31"/>
      <c r="L23" s="31"/>
      <c r="M23" s="31">
        <v>320</v>
      </c>
      <c r="N23" s="32">
        <v>2296.35</v>
      </c>
      <c r="O23" s="32"/>
      <c r="P23" s="32"/>
      <c r="Q23" s="32">
        <v>23682.91</v>
      </c>
    </row>
    <row r="24" spans="1:17" s="5" customFormat="1" ht="13.9" customHeight="1" x14ac:dyDescent="0.25">
      <c r="A24" s="70" t="s">
        <v>82</v>
      </c>
      <c r="B24" s="69">
        <v>40</v>
      </c>
      <c r="C24" s="69"/>
      <c r="D24" s="30">
        <v>1750</v>
      </c>
      <c r="E24" s="8">
        <v>9</v>
      </c>
      <c r="F24" s="30">
        <v>15750</v>
      </c>
      <c r="G24" s="30">
        <v>425.25</v>
      </c>
      <c r="H24" s="30">
        <v>1312.47</v>
      </c>
      <c r="I24" s="31">
        <v>1406.16</v>
      </c>
      <c r="J24" s="31"/>
      <c r="K24" s="31"/>
      <c r="L24" s="31"/>
      <c r="M24" s="31">
        <v>320</v>
      </c>
      <c r="N24" s="32">
        <v>2296.35</v>
      </c>
      <c r="O24" s="32"/>
      <c r="P24" s="32"/>
      <c r="Q24" s="32">
        <v>21510.23</v>
      </c>
    </row>
    <row r="25" spans="1:17" s="5" customFormat="1" ht="13.9" customHeight="1" x14ac:dyDescent="0.25">
      <c r="A25" s="70" t="s">
        <v>83</v>
      </c>
      <c r="B25" s="69">
        <v>40</v>
      </c>
      <c r="C25" s="69"/>
      <c r="D25" s="30">
        <f>(C13*0.05)+C13</f>
        <v>2533.65</v>
      </c>
      <c r="E25" s="8">
        <v>9</v>
      </c>
      <c r="F25" s="30">
        <f>D25*E25</f>
        <v>22802.850000000002</v>
      </c>
      <c r="G25" s="30">
        <v>632.97</v>
      </c>
      <c r="H25" s="30">
        <v>1900.17</v>
      </c>
      <c r="I25" s="31">
        <v>2618.1</v>
      </c>
      <c r="J25" s="31"/>
      <c r="K25" s="31"/>
      <c r="L25" s="31"/>
      <c r="M25" s="31">
        <v>320</v>
      </c>
      <c r="N25" s="32">
        <v>2296.37</v>
      </c>
      <c r="O25" s="32"/>
      <c r="P25" s="32"/>
      <c r="Q25" s="32">
        <v>30570</v>
      </c>
    </row>
    <row r="26" spans="1:17" s="7" customFormat="1" ht="13.9" customHeight="1" x14ac:dyDescent="0.25">
      <c r="A26" s="85" t="s">
        <v>0</v>
      </c>
      <c r="B26" s="85"/>
      <c r="C26" s="85"/>
      <c r="D26" s="33">
        <f>SUM(D19:D25)</f>
        <v>20062.150000000001</v>
      </c>
      <c r="E26" s="9"/>
      <c r="F26" s="33">
        <f>SUM(F19:F25)</f>
        <v>180559.35</v>
      </c>
      <c r="G26" s="33">
        <f>SUM(G19:G25)</f>
        <v>4727.5200000000004</v>
      </c>
      <c r="H26" s="33">
        <f>SUM(H19:H25)</f>
        <v>15046.109999999999</v>
      </c>
      <c r="I26" s="33">
        <f>SUM(I19:I25)</f>
        <v>16024.785600000001</v>
      </c>
      <c r="J26" s="33"/>
      <c r="K26" s="33"/>
      <c r="L26" s="33"/>
      <c r="M26" s="33">
        <v>2240</v>
      </c>
      <c r="N26" s="33">
        <f>SUM(N19:N25)</f>
        <v>16074.470000000001</v>
      </c>
      <c r="O26" s="33"/>
      <c r="P26" s="33">
        <f>SUM(P19:P25)</f>
        <v>0</v>
      </c>
      <c r="Q26" s="90">
        <v>234672.24</v>
      </c>
    </row>
    <row r="27" spans="1:17" s="7" customFormat="1" ht="13.9" customHeight="1" x14ac:dyDescent="0.25">
      <c r="A27" s="86" t="s">
        <v>70</v>
      </c>
      <c r="B27" s="86"/>
      <c r="C27" s="86"/>
      <c r="D27" s="75"/>
      <c r="E27" s="20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90"/>
    </row>
    <row r="28" spans="1:17" s="12" customFormat="1" ht="12.75" x14ac:dyDescent="0.2">
      <c r="A28" s="61" t="s">
        <v>34</v>
      </c>
      <c r="B28" s="62"/>
      <c r="C28" s="63"/>
      <c r="D28" s="63"/>
      <c r="E28" s="62"/>
      <c r="F28" s="63"/>
      <c r="G28" s="64"/>
      <c r="H28" s="64"/>
      <c r="I28" s="64"/>
      <c r="J28" s="64"/>
      <c r="K28" s="64"/>
      <c r="L28" s="64"/>
      <c r="M28" s="64"/>
      <c r="N28" s="63"/>
      <c r="O28" s="63"/>
      <c r="P28" s="64"/>
      <c r="Q28" s="64"/>
    </row>
    <row r="29" spans="1:17" s="12" customFormat="1" ht="12.75" x14ac:dyDescent="0.2">
      <c r="A29" s="64" t="s">
        <v>46</v>
      </c>
      <c r="B29" s="65"/>
      <c r="C29" s="64"/>
      <c r="D29" s="64"/>
      <c r="E29" s="65"/>
      <c r="F29" s="64"/>
      <c r="G29" s="64"/>
      <c r="H29" s="63"/>
      <c r="I29" s="64"/>
      <c r="J29" s="64"/>
      <c r="K29" s="64"/>
      <c r="L29" s="64"/>
      <c r="M29" s="64"/>
      <c r="N29" s="63"/>
      <c r="O29" s="63"/>
      <c r="P29" s="64"/>
      <c r="Q29" s="64"/>
    </row>
    <row r="30" spans="1:17" s="12" customFormat="1" ht="12.75" x14ac:dyDescent="0.2">
      <c r="A30" s="64" t="s">
        <v>47</v>
      </c>
      <c r="B30" s="65"/>
      <c r="C30" s="64"/>
      <c r="D30" s="64"/>
      <c r="E30" s="65"/>
      <c r="F30" s="64"/>
      <c r="G30" s="64"/>
      <c r="H30" s="64"/>
      <c r="I30" s="64"/>
      <c r="J30" s="64"/>
      <c r="K30" s="64"/>
      <c r="L30" s="64"/>
      <c r="M30" s="64"/>
      <c r="N30" s="63"/>
      <c r="O30" s="63"/>
      <c r="P30" s="64"/>
      <c r="Q30" s="64"/>
    </row>
    <row r="31" spans="1:17" ht="24.75" customHeight="1" x14ac:dyDescent="0.2">
      <c r="A31" s="89" t="s">
        <v>64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ht="12.75" x14ac:dyDescent="0.2">
      <c r="A32" s="64" t="s">
        <v>65</v>
      </c>
      <c r="B32" s="66"/>
      <c r="C32" s="67"/>
      <c r="D32" s="67"/>
      <c r="E32" s="66"/>
      <c r="F32" s="67"/>
      <c r="G32" s="67"/>
      <c r="H32" s="67"/>
      <c r="I32" s="67"/>
      <c r="J32" s="67"/>
      <c r="K32" s="67"/>
      <c r="L32" s="67"/>
      <c r="M32" s="67"/>
      <c r="N32" s="68"/>
      <c r="O32" s="68"/>
      <c r="P32" s="67"/>
      <c r="Q32" s="67"/>
    </row>
    <row r="33" spans="1:17" ht="12.75" x14ac:dyDescent="0.2">
      <c r="A33" s="64" t="s">
        <v>67</v>
      </c>
      <c r="B33" s="66"/>
      <c r="C33" s="67"/>
      <c r="D33" s="67"/>
      <c r="E33" s="66"/>
      <c r="F33" s="67"/>
      <c r="G33" s="67"/>
      <c r="H33" s="67"/>
      <c r="I33" s="67"/>
      <c r="J33" s="67"/>
      <c r="K33" s="67"/>
      <c r="L33" s="67"/>
      <c r="M33" s="67"/>
      <c r="N33" s="68"/>
      <c r="O33" s="68"/>
      <c r="P33" s="67"/>
      <c r="Q33" s="67"/>
    </row>
    <row r="34" spans="1:17" x14ac:dyDescent="0.2">
      <c r="A34" s="67" t="s">
        <v>66</v>
      </c>
      <c r="B34" s="66"/>
      <c r="C34" s="67"/>
      <c r="D34" s="67"/>
      <c r="E34" s="66"/>
      <c r="F34" s="67"/>
      <c r="G34" s="67"/>
      <c r="H34" s="67"/>
      <c r="I34" s="67"/>
      <c r="J34" s="67"/>
      <c r="K34" s="67"/>
      <c r="L34" s="67"/>
      <c r="M34" s="67"/>
      <c r="N34" s="68"/>
      <c r="O34" s="68"/>
      <c r="P34" s="67"/>
      <c r="Q34" s="67"/>
    </row>
  </sheetData>
  <mergeCells count="20">
    <mergeCell ref="A3:Q3"/>
    <mergeCell ref="A1:Q1"/>
    <mergeCell ref="N5:O5"/>
    <mergeCell ref="P5:Q5"/>
    <mergeCell ref="Q14:Q15"/>
    <mergeCell ref="A5:F5"/>
    <mergeCell ref="G5:H5"/>
    <mergeCell ref="I5:L5"/>
    <mergeCell ref="A15:B15"/>
    <mergeCell ref="A14:B14"/>
    <mergeCell ref="A26:C26"/>
    <mergeCell ref="A27:C27"/>
    <mergeCell ref="P17:Q17"/>
    <mergeCell ref="B18:C18"/>
    <mergeCell ref="A31:Q31"/>
    <mergeCell ref="Q26:Q27"/>
    <mergeCell ref="A17:F17"/>
    <mergeCell ref="G17:H17"/>
    <mergeCell ref="N17:O17"/>
    <mergeCell ref="I17:L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&amp;R&amp;8&amp;P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D56"/>
  <sheetViews>
    <sheetView topLeftCell="A34" zoomScale="110" zoomScaleNormal="110" workbookViewId="0">
      <selection activeCell="G53" sqref="G53"/>
    </sheetView>
  </sheetViews>
  <sheetFormatPr defaultColWidth="8.85546875" defaultRowHeight="12.75" x14ac:dyDescent="0.25"/>
  <cols>
    <col min="1" max="1" width="21.140625" style="25" customWidth="1"/>
    <col min="2" max="2" width="48.7109375" style="25" bestFit="1" customWidth="1"/>
    <col min="3" max="3" width="20.7109375" style="59" customWidth="1"/>
    <col min="4" max="4" width="20.7109375" style="60" customWidth="1"/>
    <col min="5" max="16384" width="8.85546875" style="25"/>
  </cols>
  <sheetData>
    <row r="1" spans="1:4" ht="42.75" customHeight="1" x14ac:dyDescent="0.25">
      <c r="A1" s="95" t="s">
        <v>37</v>
      </c>
      <c r="B1" s="95"/>
      <c r="C1" s="95"/>
      <c r="D1" s="95"/>
    </row>
    <row r="3" spans="1:4" ht="30" customHeight="1" x14ac:dyDescent="0.25">
      <c r="A3" s="102" t="s">
        <v>28</v>
      </c>
      <c r="B3" s="102"/>
      <c r="C3" s="102"/>
      <c r="D3" s="102"/>
    </row>
    <row r="4" spans="1:4" x14ac:dyDescent="0.25">
      <c r="A4" s="36"/>
      <c r="B4" s="36"/>
      <c r="C4" s="52"/>
      <c r="D4" s="52"/>
    </row>
    <row r="5" spans="1:4" x14ac:dyDescent="0.25">
      <c r="A5" s="36" t="s">
        <v>1</v>
      </c>
      <c r="B5" s="36"/>
      <c r="C5" s="52"/>
      <c r="D5" s="52"/>
    </row>
    <row r="6" spans="1:4" s="22" customFormat="1" x14ac:dyDescent="0.25">
      <c r="A6" s="97" t="s">
        <v>48</v>
      </c>
      <c r="B6" s="103" t="s">
        <v>2</v>
      </c>
      <c r="C6" s="99" t="s">
        <v>13</v>
      </c>
      <c r="D6" s="99"/>
    </row>
    <row r="7" spans="1:4" s="22" customFormat="1" x14ac:dyDescent="0.25">
      <c r="A7" s="98"/>
      <c r="B7" s="103"/>
      <c r="C7" s="28" t="s">
        <v>11</v>
      </c>
      <c r="D7" s="28" t="s">
        <v>12</v>
      </c>
    </row>
    <row r="8" spans="1:4" x14ac:dyDescent="0.25">
      <c r="A8" s="104" t="s">
        <v>14</v>
      </c>
      <c r="B8" s="37" t="s">
        <v>85</v>
      </c>
      <c r="C8" s="54">
        <v>2800</v>
      </c>
      <c r="D8" s="49">
        <f>C8*12</f>
        <v>33600</v>
      </c>
    </row>
    <row r="9" spans="1:4" x14ac:dyDescent="0.25">
      <c r="A9" s="104"/>
      <c r="B9" s="37"/>
      <c r="C9" s="54"/>
      <c r="D9" s="49">
        <f t="shared" ref="D9:D12" si="0">C9*12</f>
        <v>0</v>
      </c>
    </row>
    <row r="10" spans="1:4" x14ac:dyDescent="0.25">
      <c r="A10" s="104"/>
      <c r="B10" s="55"/>
      <c r="C10" s="56"/>
      <c r="D10" s="49">
        <f>C10*12</f>
        <v>0</v>
      </c>
    </row>
    <row r="11" spans="1:4" x14ac:dyDescent="0.25">
      <c r="A11" s="104"/>
      <c r="B11" s="55"/>
      <c r="C11" s="56"/>
      <c r="D11" s="49">
        <f>C11*12</f>
        <v>0</v>
      </c>
    </row>
    <row r="12" spans="1:4" x14ac:dyDescent="0.25">
      <c r="A12" s="104"/>
      <c r="B12" s="55"/>
      <c r="C12" s="56"/>
      <c r="D12" s="49">
        <f t="shared" si="0"/>
        <v>0</v>
      </c>
    </row>
    <row r="13" spans="1:4" s="57" customFormat="1" x14ac:dyDescent="0.25">
      <c r="A13" s="96" t="s">
        <v>0</v>
      </c>
      <c r="B13" s="96"/>
      <c r="C13" s="51">
        <f>SUM(C8:C12)</f>
        <v>2800</v>
      </c>
      <c r="D13" s="51">
        <f>SUM(D8:D12)</f>
        <v>33600</v>
      </c>
    </row>
    <row r="15" spans="1:4" s="22" customFormat="1" x14ac:dyDescent="0.25">
      <c r="A15" s="97" t="s">
        <v>48</v>
      </c>
      <c r="B15" s="97" t="s">
        <v>2</v>
      </c>
      <c r="C15" s="99" t="s">
        <v>13</v>
      </c>
      <c r="D15" s="99"/>
    </row>
    <row r="16" spans="1:4" s="22" customFormat="1" x14ac:dyDescent="0.25">
      <c r="A16" s="98"/>
      <c r="B16" s="98"/>
      <c r="C16" s="27" t="s">
        <v>11</v>
      </c>
      <c r="D16" s="27" t="s">
        <v>12</v>
      </c>
    </row>
    <row r="17" spans="1:4" x14ac:dyDescent="0.25">
      <c r="A17" s="100" t="s">
        <v>32</v>
      </c>
      <c r="B17" s="55" t="s">
        <v>33</v>
      </c>
      <c r="C17" s="54">
        <v>150</v>
      </c>
      <c r="D17" s="49">
        <f t="shared" ref="D17:D20" si="1">C17*12</f>
        <v>1800</v>
      </c>
    </row>
    <row r="18" spans="1:4" x14ac:dyDescent="0.25">
      <c r="A18" s="100"/>
      <c r="B18" s="55" t="s">
        <v>86</v>
      </c>
      <c r="C18" s="54">
        <v>250</v>
      </c>
      <c r="D18" s="49">
        <f t="shared" si="1"/>
        <v>3000</v>
      </c>
    </row>
    <row r="19" spans="1:4" x14ac:dyDescent="0.25">
      <c r="A19" s="100"/>
      <c r="B19" s="55"/>
      <c r="C19" s="54"/>
      <c r="D19" s="49">
        <f t="shared" si="1"/>
        <v>0</v>
      </c>
    </row>
    <row r="20" spans="1:4" x14ac:dyDescent="0.25">
      <c r="A20" s="100"/>
      <c r="B20" s="55"/>
      <c r="C20" s="54"/>
      <c r="D20" s="49">
        <f t="shared" si="1"/>
        <v>0</v>
      </c>
    </row>
    <row r="21" spans="1:4" s="57" customFormat="1" x14ac:dyDescent="0.25">
      <c r="A21" s="96" t="s">
        <v>0</v>
      </c>
      <c r="B21" s="96"/>
      <c r="C21" s="51">
        <f>SUM(C17:C20)</f>
        <v>400</v>
      </c>
      <c r="D21" s="51">
        <f>SUM(D17:D20)</f>
        <v>4800</v>
      </c>
    </row>
    <row r="23" spans="1:4" s="22" customFormat="1" x14ac:dyDescent="0.25">
      <c r="A23" s="97" t="s">
        <v>48</v>
      </c>
      <c r="B23" s="97" t="s">
        <v>2</v>
      </c>
      <c r="C23" s="99" t="s">
        <v>13</v>
      </c>
      <c r="D23" s="99"/>
    </row>
    <row r="24" spans="1:4" s="22" customFormat="1" x14ac:dyDescent="0.25">
      <c r="A24" s="98"/>
      <c r="B24" s="98"/>
      <c r="C24" s="27" t="s">
        <v>11</v>
      </c>
      <c r="D24" s="27" t="s">
        <v>12</v>
      </c>
    </row>
    <row r="25" spans="1:4" ht="13.9" customHeight="1" x14ac:dyDescent="0.25">
      <c r="A25" s="101" t="s">
        <v>73</v>
      </c>
      <c r="B25" s="37"/>
      <c r="C25" s="54"/>
      <c r="D25" s="47">
        <f>C25*12</f>
        <v>0</v>
      </c>
    </row>
    <row r="26" spans="1:4" ht="29.25" customHeight="1" x14ac:dyDescent="0.25">
      <c r="A26" s="100"/>
      <c r="B26" s="58" t="s">
        <v>87</v>
      </c>
      <c r="C26" s="54">
        <v>600</v>
      </c>
      <c r="D26" s="47">
        <f t="shared" ref="D26:D28" si="2">C26*12</f>
        <v>7200</v>
      </c>
    </row>
    <row r="27" spans="1:4" ht="13.9" customHeight="1" x14ac:dyDescent="0.25">
      <c r="A27" s="100"/>
      <c r="B27" s="37"/>
      <c r="C27" s="54"/>
      <c r="D27" s="47">
        <f t="shared" si="2"/>
        <v>0</v>
      </c>
    </row>
    <row r="28" spans="1:4" ht="13.9" customHeight="1" x14ac:dyDescent="0.25">
      <c r="A28" s="100"/>
      <c r="B28" s="37"/>
      <c r="C28" s="54"/>
      <c r="D28" s="47">
        <f t="shared" si="2"/>
        <v>0</v>
      </c>
    </row>
    <row r="29" spans="1:4" s="57" customFormat="1" x14ac:dyDescent="0.25">
      <c r="A29" s="96" t="s">
        <v>0</v>
      </c>
      <c r="B29" s="96"/>
      <c r="C29" s="51">
        <f>SUM(C25:C28)</f>
        <v>600</v>
      </c>
      <c r="D29" s="48">
        <f>SUM(D25:D28)</f>
        <v>7200</v>
      </c>
    </row>
    <row r="31" spans="1:4" s="22" customFormat="1" x14ac:dyDescent="0.25">
      <c r="A31" s="97" t="s">
        <v>48</v>
      </c>
      <c r="B31" s="97" t="s">
        <v>2</v>
      </c>
      <c r="C31" s="99" t="s">
        <v>13</v>
      </c>
      <c r="D31" s="99"/>
    </row>
    <row r="32" spans="1:4" s="22" customFormat="1" x14ac:dyDescent="0.25">
      <c r="A32" s="98"/>
      <c r="B32" s="98"/>
      <c r="C32" s="27" t="s">
        <v>11</v>
      </c>
      <c r="D32" s="27" t="s">
        <v>12</v>
      </c>
    </row>
    <row r="33" spans="1:4" x14ac:dyDescent="0.25">
      <c r="A33" s="101" t="s">
        <v>15</v>
      </c>
      <c r="B33" s="37" t="s">
        <v>16</v>
      </c>
      <c r="C33" s="54">
        <v>130</v>
      </c>
      <c r="D33" s="49">
        <f t="shared" ref="D33:D37" si="3">C33*12</f>
        <v>1560</v>
      </c>
    </row>
    <row r="34" spans="1:4" x14ac:dyDescent="0.25">
      <c r="A34" s="100"/>
      <c r="B34" s="37" t="s">
        <v>29</v>
      </c>
      <c r="C34" s="54">
        <v>130</v>
      </c>
      <c r="D34" s="49">
        <f t="shared" si="3"/>
        <v>1560</v>
      </c>
    </row>
    <row r="35" spans="1:4" x14ac:dyDescent="0.25">
      <c r="A35" s="100"/>
      <c r="B35" s="58" t="s">
        <v>74</v>
      </c>
      <c r="C35" s="54">
        <v>450</v>
      </c>
      <c r="D35" s="49">
        <f t="shared" si="3"/>
        <v>5400</v>
      </c>
    </row>
    <row r="36" spans="1:4" x14ac:dyDescent="0.25">
      <c r="A36" s="100"/>
      <c r="B36" s="58"/>
      <c r="C36" s="54"/>
      <c r="D36" s="49">
        <f t="shared" si="3"/>
        <v>0</v>
      </c>
    </row>
    <row r="37" spans="1:4" x14ac:dyDescent="0.25">
      <c r="A37" s="100"/>
      <c r="B37" s="58"/>
      <c r="C37" s="54"/>
      <c r="D37" s="49">
        <f t="shared" si="3"/>
        <v>0</v>
      </c>
    </row>
    <row r="38" spans="1:4" s="57" customFormat="1" x14ac:dyDescent="0.25">
      <c r="A38" s="96" t="s">
        <v>0</v>
      </c>
      <c r="B38" s="96"/>
      <c r="C38" s="51">
        <f>SUM(C33:C37)</f>
        <v>710</v>
      </c>
      <c r="D38" s="50">
        <f>SUM(D33:D37)</f>
        <v>8520</v>
      </c>
    </row>
    <row r="40" spans="1:4" s="22" customFormat="1" x14ac:dyDescent="0.25">
      <c r="A40" s="97" t="s">
        <v>48</v>
      </c>
      <c r="B40" s="97" t="s">
        <v>2</v>
      </c>
      <c r="C40" s="99" t="s">
        <v>13</v>
      </c>
      <c r="D40" s="99"/>
    </row>
    <row r="41" spans="1:4" s="22" customFormat="1" x14ac:dyDescent="0.25">
      <c r="A41" s="98"/>
      <c r="B41" s="98"/>
      <c r="C41" s="27" t="s">
        <v>11</v>
      </c>
      <c r="D41" s="27" t="s">
        <v>12</v>
      </c>
    </row>
    <row r="42" spans="1:4" x14ac:dyDescent="0.25">
      <c r="A42" s="101" t="s">
        <v>19</v>
      </c>
      <c r="B42" s="23" t="s">
        <v>30</v>
      </c>
      <c r="C42" s="24">
        <v>800</v>
      </c>
      <c r="D42" s="29">
        <f>C42*12</f>
        <v>9600</v>
      </c>
    </row>
    <row r="43" spans="1:4" x14ac:dyDescent="0.25">
      <c r="A43" s="100"/>
      <c r="B43" s="23" t="s">
        <v>31</v>
      </c>
      <c r="C43" s="24">
        <v>400</v>
      </c>
      <c r="D43" s="29">
        <f t="shared" ref="D43:D48" si="4">C43*12</f>
        <v>4800</v>
      </c>
    </row>
    <row r="44" spans="1:4" x14ac:dyDescent="0.25">
      <c r="A44" s="100"/>
      <c r="B44" s="26" t="s">
        <v>35</v>
      </c>
      <c r="C44" s="24">
        <v>200</v>
      </c>
      <c r="D44" s="29">
        <f t="shared" si="4"/>
        <v>2400</v>
      </c>
    </row>
    <row r="45" spans="1:4" x14ac:dyDescent="0.25">
      <c r="A45" s="100"/>
      <c r="B45" s="26" t="s">
        <v>88</v>
      </c>
      <c r="C45" s="24">
        <v>400</v>
      </c>
      <c r="D45" s="29">
        <f t="shared" si="4"/>
        <v>4800</v>
      </c>
    </row>
    <row r="46" spans="1:4" x14ac:dyDescent="0.25">
      <c r="A46" s="100"/>
      <c r="B46" s="37" t="s">
        <v>89</v>
      </c>
      <c r="C46" s="24">
        <v>200</v>
      </c>
      <c r="D46" s="29">
        <f t="shared" si="4"/>
        <v>2400</v>
      </c>
    </row>
    <row r="47" spans="1:4" x14ac:dyDescent="0.25">
      <c r="A47" s="100"/>
      <c r="B47" s="58"/>
      <c r="C47" s="24"/>
      <c r="D47" s="29">
        <f t="shared" si="4"/>
        <v>0</v>
      </c>
    </row>
    <row r="48" spans="1:4" x14ac:dyDescent="0.25">
      <c r="A48" s="100"/>
      <c r="B48" s="26"/>
      <c r="C48" s="24"/>
      <c r="D48" s="29">
        <f t="shared" si="4"/>
        <v>0</v>
      </c>
    </row>
    <row r="49" spans="1:4" s="57" customFormat="1" x14ac:dyDescent="0.25">
      <c r="A49" s="96" t="s">
        <v>0</v>
      </c>
      <c r="B49" s="96"/>
      <c r="C49" s="51">
        <f>SUM(C42:C48)</f>
        <v>2000</v>
      </c>
      <c r="D49" s="51">
        <f>SUM(D42:D48)</f>
        <v>24000</v>
      </c>
    </row>
    <row r="51" spans="1:4" s="22" customFormat="1" x14ac:dyDescent="0.25">
      <c r="A51" s="97" t="s">
        <v>48</v>
      </c>
      <c r="B51" s="97" t="s">
        <v>2</v>
      </c>
      <c r="C51" s="99" t="s">
        <v>13</v>
      </c>
      <c r="D51" s="99"/>
    </row>
    <row r="52" spans="1:4" s="22" customFormat="1" x14ac:dyDescent="0.25">
      <c r="A52" s="98"/>
      <c r="B52" s="98"/>
      <c r="C52" s="27" t="s">
        <v>11</v>
      </c>
      <c r="D52" s="27" t="s">
        <v>12</v>
      </c>
    </row>
    <row r="53" spans="1:4" x14ac:dyDescent="0.25">
      <c r="A53" s="100" t="s">
        <v>17</v>
      </c>
      <c r="B53" s="53" t="s">
        <v>18</v>
      </c>
      <c r="C53" s="54">
        <v>150</v>
      </c>
      <c r="D53" s="49">
        <f t="shared" ref="D53:D55" si="5">C53*12</f>
        <v>1800</v>
      </c>
    </row>
    <row r="54" spans="1:4" x14ac:dyDescent="0.25">
      <c r="A54" s="100"/>
      <c r="B54" s="55" t="s">
        <v>75</v>
      </c>
      <c r="C54" s="54">
        <v>330</v>
      </c>
      <c r="D54" s="49">
        <f t="shared" si="5"/>
        <v>3960</v>
      </c>
    </row>
    <row r="55" spans="1:4" x14ac:dyDescent="0.25">
      <c r="A55" s="100"/>
      <c r="B55" s="55"/>
      <c r="C55" s="54"/>
      <c r="D55" s="49">
        <f t="shared" si="5"/>
        <v>0</v>
      </c>
    </row>
    <row r="56" spans="1:4" s="57" customFormat="1" x14ac:dyDescent="0.25">
      <c r="A56" s="96" t="s">
        <v>0</v>
      </c>
      <c r="B56" s="96"/>
      <c r="C56" s="51">
        <f>SUM(C53:C55)</f>
        <v>480</v>
      </c>
      <c r="D56" s="51">
        <f>SUM(D53:D55)</f>
        <v>5760</v>
      </c>
    </row>
  </sheetData>
  <mergeCells count="32">
    <mergeCell ref="A1:D1"/>
    <mergeCell ref="A3:D3"/>
    <mergeCell ref="B31:B32"/>
    <mergeCell ref="C31:D31"/>
    <mergeCell ref="A33:A37"/>
    <mergeCell ref="B6:B7"/>
    <mergeCell ref="C6:D6"/>
    <mergeCell ref="A8:A12"/>
    <mergeCell ref="A13:B13"/>
    <mergeCell ref="A6:A7"/>
    <mergeCell ref="A31:A32"/>
    <mergeCell ref="A25:A28"/>
    <mergeCell ref="A15:A16"/>
    <mergeCell ref="B15:B16"/>
    <mergeCell ref="C15:D15"/>
    <mergeCell ref="A17:A20"/>
    <mergeCell ref="A53:A55"/>
    <mergeCell ref="A56:B56"/>
    <mergeCell ref="C51:D51"/>
    <mergeCell ref="C40:D40"/>
    <mergeCell ref="A49:B49"/>
    <mergeCell ref="A40:A41"/>
    <mergeCell ref="B51:B52"/>
    <mergeCell ref="A51:A52"/>
    <mergeCell ref="B40:B41"/>
    <mergeCell ref="A42:A48"/>
    <mergeCell ref="A21:B21"/>
    <mergeCell ref="B23:B24"/>
    <mergeCell ref="C23:D23"/>
    <mergeCell ref="A29:B29"/>
    <mergeCell ref="A38:B38"/>
    <mergeCell ref="A23:A24"/>
  </mergeCells>
  <printOptions horizontalCentered="1"/>
  <pageMargins left="0.39370078740157483" right="0.39370078740157483" top="1.9685039370078741" bottom="0.78740157480314965" header="0.31496062992125984" footer="0.31496062992125984"/>
  <pageSetup paperSize="9" scale="85" fitToHeight="0" orientation="portrait" r:id="rId1"/>
  <headerFooter>
    <oddFooter>&amp;R&amp;8&amp;P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27"/>
  <sheetViews>
    <sheetView workbookViewId="0">
      <selection activeCell="H19" sqref="H19"/>
    </sheetView>
  </sheetViews>
  <sheetFormatPr defaultColWidth="8.85546875" defaultRowHeight="12.75" x14ac:dyDescent="0.25"/>
  <cols>
    <col min="1" max="1" width="41.85546875" style="25" customWidth="1"/>
    <col min="2" max="2" width="7" style="25" customWidth="1"/>
    <col min="3" max="3" width="22.7109375" style="25" customWidth="1"/>
    <col min="4" max="4" width="26.42578125" style="25" customWidth="1"/>
    <col min="5" max="16384" width="8.85546875" style="25"/>
  </cols>
  <sheetData>
    <row r="1" spans="1:4" ht="46.5" customHeight="1" x14ac:dyDescent="0.25">
      <c r="A1" s="95" t="s">
        <v>37</v>
      </c>
      <c r="B1" s="95"/>
      <c r="C1" s="95"/>
      <c r="D1" s="95"/>
    </row>
    <row r="3" spans="1:4" ht="30" customHeight="1" x14ac:dyDescent="0.25">
      <c r="A3" s="102" t="s">
        <v>54</v>
      </c>
      <c r="B3" s="102"/>
      <c r="C3" s="102"/>
      <c r="D3" s="102"/>
    </row>
    <row r="4" spans="1:4" ht="27.75" customHeight="1" x14ac:dyDescent="0.25">
      <c r="A4" s="42" t="s">
        <v>49</v>
      </c>
      <c r="B4" s="113" t="s">
        <v>55</v>
      </c>
      <c r="C4" s="113"/>
      <c r="D4" s="45" t="s">
        <v>72</v>
      </c>
    </row>
    <row r="5" spans="1:4" ht="51" customHeight="1" x14ac:dyDescent="0.25">
      <c r="A5" s="96" t="s">
        <v>50</v>
      </c>
      <c r="B5" s="46" t="s">
        <v>56</v>
      </c>
      <c r="C5" s="44">
        <f>RH!Q14</f>
        <v>74133.31</v>
      </c>
      <c r="D5" s="109">
        <v>308805.55</v>
      </c>
    </row>
    <row r="6" spans="1:4" ht="60.75" customHeight="1" x14ac:dyDescent="0.25">
      <c r="A6" s="96"/>
      <c r="B6" s="46" t="s">
        <v>57</v>
      </c>
      <c r="C6" s="44">
        <f>RH!Q26</f>
        <v>234672.24</v>
      </c>
      <c r="D6" s="109"/>
    </row>
    <row r="7" spans="1:4" ht="20.25" customHeight="1" x14ac:dyDescent="0.25">
      <c r="A7" s="112" t="s">
        <v>51</v>
      </c>
      <c r="B7" s="112"/>
      <c r="C7" s="112"/>
      <c r="D7" s="112"/>
    </row>
    <row r="8" spans="1:4" ht="22.5" customHeight="1" x14ac:dyDescent="0.25">
      <c r="A8" s="39" t="s">
        <v>14</v>
      </c>
      <c r="B8" s="114">
        <v>2800</v>
      </c>
      <c r="C8" s="114"/>
      <c r="D8" s="41">
        <v>33600</v>
      </c>
    </row>
    <row r="9" spans="1:4" ht="22.5" customHeight="1" x14ac:dyDescent="0.25">
      <c r="A9" s="38" t="s">
        <v>15</v>
      </c>
      <c r="B9" s="108">
        <f>'OUTRAS CATEGORIAS'!C38</f>
        <v>710</v>
      </c>
      <c r="C9" s="108"/>
      <c r="D9" s="41">
        <f>'OUTRAS CATEGORIAS'!D38</f>
        <v>8520</v>
      </c>
    </row>
    <row r="10" spans="1:4" ht="22.5" customHeight="1" x14ac:dyDescent="0.25">
      <c r="A10" s="38" t="s">
        <v>19</v>
      </c>
      <c r="B10" s="108">
        <f>'OUTRAS CATEGORIAS'!C49</f>
        <v>2000</v>
      </c>
      <c r="C10" s="108"/>
      <c r="D10" s="41">
        <f>'OUTRAS CATEGORIAS'!D49</f>
        <v>24000</v>
      </c>
    </row>
    <row r="11" spans="1:4" ht="22.5" customHeight="1" x14ac:dyDescent="0.25">
      <c r="A11" s="38" t="s">
        <v>32</v>
      </c>
      <c r="B11" s="108">
        <f>'OUTRAS CATEGORIAS'!C21</f>
        <v>400</v>
      </c>
      <c r="C11" s="108"/>
      <c r="D11" s="41">
        <f>'OUTRAS CATEGORIAS'!D21</f>
        <v>4800</v>
      </c>
    </row>
    <row r="12" spans="1:4" ht="22.5" customHeight="1" x14ac:dyDescent="0.25">
      <c r="A12" s="38" t="s">
        <v>17</v>
      </c>
      <c r="B12" s="108">
        <f>'OUTRAS CATEGORIAS'!C56</f>
        <v>480</v>
      </c>
      <c r="C12" s="108"/>
      <c r="D12" s="41">
        <f>'OUTRAS CATEGORIAS'!D56</f>
        <v>5760</v>
      </c>
    </row>
    <row r="13" spans="1:4" ht="21" customHeight="1" x14ac:dyDescent="0.25">
      <c r="A13" s="38" t="s">
        <v>90</v>
      </c>
      <c r="B13" s="108">
        <f>'OUTRAS CATEGORIAS'!C29</f>
        <v>600</v>
      </c>
      <c r="C13" s="108"/>
      <c r="D13" s="41">
        <f>'OUTRAS CATEGORIAS'!D29</f>
        <v>7200</v>
      </c>
    </row>
    <row r="14" spans="1:4" ht="21" customHeight="1" x14ac:dyDescent="0.25">
      <c r="A14" s="43" t="s">
        <v>52</v>
      </c>
      <c r="B14" s="109">
        <f>SUM(B8:B13)</f>
        <v>6990</v>
      </c>
      <c r="C14" s="109"/>
      <c r="D14" s="44">
        <f>SUM(D8:D13)</f>
        <v>83880</v>
      </c>
    </row>
    <row r="15" spans="1:4" ht="51" customHeight="1" x14ac:dyDescent="0.25">
      <c r="A15" s="110" t="s">
        <v>53</v>
      </c>
      <c r="B15" s="46"/>
      <c r="C15" s="40">
        <v>308805.55</v>
      </c>
      <c r="D15" s="111">
        <v>392495.82</v>
      </c>
    </row>
    <row r="16" spans="1:4" ht="51" customHeight="1" x14ac:dyDescent="0.25">
      <c r="A16" s="110"/>
      <c r="B16" s="46"/>
      <c r="C16" s="40">
        <v>83690</v>
      </c>
      <c r="D16" s="111"/>
    </row>
    <row r="18" spans="1:7" ht="28.5" customHeight="1" x14ac:dyDescent="0.25">
      <c r="A18" s="107" t="s">
        <v>60</v>
      </c>
      <c r="B18" s="107"/>
      <c r="C18" s="107"/>
      <c r="D18" s="107"/>
    </row>
    <row r="19" spans="1:7" ht="24" customHeight="1" x14ac:dyDescent="0.25">
      <c r="A19" s="96" t="s">
        <v>61</v>
      </c>
      <c r="B19" s="96"/>
      <c r="C19" s="96"/>
      <c r="D19" s="96"/>
    </row>
    <row r="20" spans="1:7" x14ac:dyDescent="0.25">
      <c r="A20" s="105" t="s">
        <v>44</v>
      </c>
      <c r="B20" s="105"/>
      <c r="C20" s="105" t="s">
        <v>45</v>
      </c>
      <c r="D20" s="105"/>
    </row>
    <row r="21" spans="1:7" ht="51" customHeight="1" x14ac:dyDescent="0.25">
      <c r="A21" s="106" t="s">
        <v>95</v>
      </c>
      <c r="B21" s="106"/>
      <c r="C21" s="106"/>
      <c r="D21" s="106"/>
    </row>
    <row r="22" spans="1:7" ht="24" customHeight="1" x14ac:dyDescent="0.25">
      <c r="A22" s="96" t="s">
        <v>58</v>
      </c>
      <c r="B22" s="96"/>
      <c r="C22" s="96"/>
      <c r="D22" s="96"/>
    </row>
    <row r="23" spans="1:7" x14ac:dyDescent="0.25">
      <c r="A23" s="105" t="s">
        <v>44</v>
      </c>
      <c r="B23" s="105"/>
      <c r="C23" s="105" t="s">
        <v>45</v>
      </c>
      <c r="D23" s="105"/>
    </row>
    <row r="24" spans="1:7" ht="51" customHeight="1" x14ac:dyDescent="0.25">
      <c r="A24" s="106" t="s">
        <v>95</v>
      </c>
      <c r="B24" s="106"/>
      <c r="C24" s="106"/>
      <c r="D24" s="106"/>
    </row>
    <row r="25" spans="1:7" ht="24" customHeight="1" x14ac:dyDescent="0.25">
      <c r="A25" s="96" t="s">
        <v>59</v>
      </c>
      <c r="B25" s="96"/>
      <c r="C25" s="96"/>
      <c r="D25" s="96"/>
    </row>
    <row r="26" spans="1:7" x14ac:dyDescent="0.25">
      <c r="A26" s="105" t="s">
        <v>44</v>
      </c>
      <c r="B26" s="105"/>
      <c r="C26" s="105" t="s">
        <v>45</v>
      </c>
      <c r="D26" s="105"/>
    </row>
    <row r="27" spans="1:7" ht="51" customHeight="1" x14ac:dyDescent="0.25">
      <c r="A27" s="106" t="s">
        <v>96</v>
      </c>
      <c r="B27" s="106"/>
      <c r="C27" s="106"/>
      <c r="D27" s="106"/>
      <c r="G27"/>
    </row>
  </sheetData>
  <mergeCells count="31">
    <mergeCell ref="A1:D1"/>
    <mergeCell ref="A3:D3"/>
    <mergeCell ref="B13:C13"/>
    <mergeCell ref="A20:B20"/>
    <mergeCell ref="B14:C14"/>
    <mergeCell ref="A15:A16"/>
    <mergeCell ref="D15:D16"/>
    <mergeCell ref="B9:C9"/>
    <mergeCell ref="B10:C10"/>
    <mergeCell ref="B11:C11"/>
    <mergeCell ref="B12:C12"/>
    <mergeCell ref="A7:D7"/>
    <mergeCell ref="B4:C4"/>
    <mergeCell ref="A5:A6"/>
    <mergeCell ref="D5:D6"/>
    <mergeCell ref="B8:C8"/>
    <mergeCell ref="A22:D22"/>
    <mergeCell ref="A23:B23"/>
    <mergeCell ref="C23:D23"/>
    <mergeCell ref="A24:B24"/>
    <mergeCell ref="C24:D24"/>
    <mergeCell ref="A18:D18"/>
    <mergeCell ref="A19:D19"/>
    <mergeCell ref="C20:D20"/>
    <mergeCell ref="A21:B21"/>
    <mergeCell ref="C21:D21"/>
    <mergeCell ref="A25:D25"/>
    <mergeCell ref="A26:B26"/>
    <mergeCell ref="C26:D26"/>
    <mergeCell ref="A27:B27"/>
    <mergeCell ref="C27:D27"/>
  </mergeCells>
  <printOptions horizontalCentered="1" verticalCentered="1"/>
  <pageMargins left="0.39370078740157483" right="0.39370078740157483" top="1.9685039370078741" bottom="0.78740157480314965" header="0.31496062992125984" footer="0.31496062992125984"/>
  <pageSetup paperSize="9" fitToHeight="0" orientation="portrait" r:id="rId1"/>
  <headerFooter>
    <oddFooter>&amp;R&amp;8&amp;P /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4098" r:id="rId4">
          <objectPr defaultSize="0" autoPict="0" r:id="rId5">
            <anchor moveWithCells="1" sizeWithCells="1">
              <from>
                <xdr:col>2</xdr:col>
                <xdr:colOff>657225</xdr:colOff>
                <xdr:row>26</xdr:row>
                <xdr:rowOff>19050</xdr:rowOff>
              </from>
              <to>
                <xdr:col>3</xdr:col>
                <xdr:colOff>676275</xdr:colOff>
                <xdr:row>26</xdr:row>
                <xdr:rowOff>609600</xdr:rowOff>
              </to>
            </anchor>
          </objectPr>
        </oleObject>
      </mc:Choice>
      <mc:Fallback>
        <oleObject progId="PBrush" shapeId="4098" r:id="rId4"/>
      </mc:Fallback>
    </mc:AlternateContent>
    <mc:AlternateContent xmlns:mc="http://schemas.openxmlformats.org/markup-compatibility/2006">
      <mc:Choice Requires="x14">
        <oleObject progId="PBrush" shapeId="4099" r:id="rId6">
          <objectPr defaultSize="0" autoPict="0" r:id="rId7">
            <anchor moveWithCells="1" sizeWithCells="1">
              <from>
                <xdr:col>2</xdr:col>
                <xdr:colOff>704850</xdr:colOff>
                <xdr:row>23</xdr:row>
                <xdr:rowOff>28575</xdr:rowOff>
              </from>
              <to>
                <xdr:col>3</xdr:col>
                <xdr:colOff>1209675</xdr:colOff>
                <xdr:row>23</xdr:row>
                <xdr:rowOff>619125</xdr:rowOff>
              </to>
            </anchor>
          </objectPr>
        </oleObject>
      </mc:Choice>
      <mc:Fallback>
        <oleObject progId="PBrush" shapeId="4099" r:id="rId6"/>
      </mc:Fallback>
    </mc:AlternateContent>
    <mc:AlternateContent xmlns:mc="http://schemas.openxmlformats.org/markup-compatibility/2006">
      <mc:Choice Requires="x14">
        <oleObject progId="PBrush" shapeId="4100" r:id="rId8">
          <objectPr defaultSize="0" autoPict="0" r:id="rId7">
            <anchor moveWithCells="1" sizeWithCells="1">
              <from>
                <xdr:col>2</xdr:col>
                <xdr:colOff>704850</xdr:colOff>
                <xdr:row>20</xdr:row>
                <xdr:rowOff>28575</xdr:rowOff>
              </from>
              <to>
                <xdr:col>3</xdr:col>
                <xdr:colOff>1209675</xdr:colOff>
                <xdr:row>20</xdr:row>
                <xdr:rowOff>638175</xdr:rowOff>
              </to>
            </anchor>
          </objectPr>
        </oleObject>
      </mc:Choice>
      <mc:Fallback>
        <oleObject progId="PBrush" shapeId="410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RH</vt:lpstr>
      <vt:lpstr>OUTRAS CATEGORIAS</vt:lpstr>
      <vt:lpstr>TOTAL</vt:lpstr>
      <vt:lpstr>'OUTRAS CATEGORIAS'!Area_de_impressao</vt:lpstr>
      <vt:lpstr>RH!Area_de_impressao</vt:lpstr>
      <vt:lpstr>TOTAL!Area_de_impressao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natalia.silva</dc:creator>
  <cp:lastModifiedBy>pc01</cp:lastModifiedBy>
  <cp:lastPrinted>2025-04-15T17:02:05Z</cp:lastPrinted>
  <dcterms:created xsi:type="dcterms:W3CDTF">2015-03-09T18:11:09Z</dcterms:created>
  <dcterms:modified xsi:type="dcterms:W3CDTF">2025-05-28T18:11:10Z</dcterms:modified>
</cp:coreProperties>
</file>